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еестр протоколов" sheetId="1" r:id="rId1"/>
    <sheet name="Реестр МКД" sheetId="2" r:id="rId2"/>
    <sheet name="Адресный перечень" sheetId="3" r:id="rId3"/>
  </sheets>
  <definedNames>
    <definedName name="_xlnm._FilterDatabase" localSheetId="2" hidden="1">'Адресный перечень'!$A$6:$D$124</definedName>
  </definedNames>
  <calcPr calcId="124519" refMode="R1C1"/>
</workbook>
</file>

<file path=xl/calcChain.xml><?xml version="1.0" encoding="utf-8"?>
<calcChain xmlns="http://schemas.openxmlformats.org/spreadsheetml/2006/main">
  <c r="D76" i="3"/>
  <c r="D66"/>
  <c r="D59"/>
  <c r="D37"/>
  <c r="D123"/>
  <c r="D117"/>
  <c r="D112"/>
  <c r="D106"/>
  <c r="D103"/>
  <c r="D96"/>
  <c r="D93"/>
  <c r="D87"/>
  <c r="D84"/>
  <c r="D82"/>
  <c r="D80"/>
  <c r="D78"/>
  <c r="D68"/>
  <c r="D52"/>
  <c r="D50"/>
  <c r="D43"/>
  <c r="D30"/>
  <c r="D24"/>
  <c r="D17"/>
  <c r="D14"/>
  <c r="N34" i="2"/>
  <c r="O27"/>
  <c r="F34" i="1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34"/>
  <c r="D34"/>
  <c r="C34"/>
  <c r="I34" s="1"/>
  <c r="O33" i="2"/>
  <c r="O28"/>
  <c r="O22"/>
  <c r="C9"/>
  <c r="C27"/>
  <c r="C34"/>
  <c r="C33"/>
  <c r="C32"/>
  <c r="C31"/>
  <c r="C30"/>
  <c r="C29"/>
  <c r="C26"/>
  <c r="C25"/>
  <c r="C24"/>
  <c r="C23"/>
  <c r="C22"/>
  <c r="C21"/>
  <c r="C20"/>
  <c r="C19"/>
  <c r="C18"/>
  <c r="C17"/>
  <c r="C16"/>
  <c r="C15"/>
  <c r="C14"/>
  <c r="C13"/>
  <c r="C12"/>
  <c r="C11"/>
  <c r="C10"/>
  <c r="C28"/>
  <c r="M16"/>
  <c r="O16" s="1"/>
  <c r="M17"/>
  <c r="O17" s="1"/>
  <c r="D34"/>
  <c r="M10"/>
  <c r="O10" s="1"/>
  <c r="M9"/>
  <c r="M32"/>
  <c r="O32" s="1"/>
  <c r="M31"/>
  <c r="O31" s="1"/>
  <c r="M30"/>
  <c r="O30" s="1"/>
  <c r="M29"/>
  <c r="O29" s="1"/>
  <c r="M26"/>
  <c r="O26" s="1"/>
  <c r="M25"/>
  <c r="O25" s="1"/>
  <c r="M24"/>
  <c r="O24" s="1"/>
  <c r="M23"/>
  <c r="O23" s="1"/>
  <c r="M21"/>
  <c r="O21" s="1"/>
  <c r="M20"/>
  <c r="O20" s="1"/>
  <c r="M19"/>
  <c r="O19" s="1"/>
  <c r="M18"/>
  <c r="O18" s="1"/>
  <c r="M15"/>
  <c r="O15" s="1"/>
  <c r="M14"/>
  <c r="O14" s="1"/>
  <c r="M13"/>
  <c r="O13" s="1"/>
  <c r="M12"/>
  <c r="O12" s="1"/>
  <c r="M11"/>
  <c r="O11" s="1"/>
  <c r="G34" i="1"/>
  <c r="L34" i="2"/>
  <c r="K34"/>
  <c r="I34"/>
  <c r="J34"/>
  <c r="F34"/>
  <c r="E34"/>
  <c r="M34" l="1"/>
  <c r="O34" s="1"/>
  <c r="O9"/>
</calcChain>
</file>

<file path=xl/sharedStrings.xml><?xml version="1.0" encoding="utf-8"?>
<sst xmlns="http://schemas.openxmlformats.org/spreadsheetml/2006/main" count="247" uniqueCount="85">
  <si>
    <t>Адрес многоквартирного дома (улица, №дома)</t>
  </si>
  <si>
    <t>Общая площадь МКД</t>
  </si>
  <si>
    <t>Жилая площадь МКД</t>
  </si>
  <si>
    <t>Количество голосов собственников помещений, принявших участие в голосовании</t>
  </si>
  <si>
    <t>Доля собсвенников помещений, принявших участие в голосовании</t>
  </si>
  <si>
    <t>Количество жителей, зарегистрированных в МКД</t>
  </si>
  <si>
    <t>Номер страницы в приложени №15</t>
  </si>
  <si>
    <t>кв.м</t>
  </si>
  <si>
    <t>%</t>
  </si>
  <si>
    <t>чел.</t>
  </si>
  <si>
    <t>№ стр.</t>
  </si>
  <si>
    <t>Реестр протоколов в приложении №15 к Заявке</t>
  </si>
  <si>
    <t>№ п.п.</t>
  </si>
  <si>
    <t>капитальный ремонт (всего)</t>
  </si>
  <si>
    <t>ремонт внутридомовых инженерных систем</t>
  </si>
  <si>
    <t>ремонт крыши</t>
  </si>
  <si>
    <t>ремонт или замена лифтового оборудования</t>
  </si>
  <si>
    <t>ремонт подвальных помещений</t>
  </si>
  <si>
    <t>ремонт и утепление фасадов</t>
  </si>
  <si>
    <t>Удельная стоимость капитального ремонта, тыс. руб./кв.м общей площади помещений в МКД</t>
  </si>
  <si>
    <t>Предельная стоимость капитального ремонта, тыс.руб. общей площади помещений в МКД</t>
  </si>
  <si>
    <t>улица, № дома</t>
  </si>
  <si>
    <t>тыс.руб.</t>
  </si>
  <si>
    <t>тыс.руб./кв.м</t>
  </si>
  <si>
    <t>РЕЕСТР МКД</t>
  </si>
  <si>
    <t>Адрес многоквартирного дома</t>
  </si>
  <si>
    <t>В том числе:</t>
  </si>
  <si>
    <t>№ п/п</t>
  </si>
  <si>
    <t>ул. 12 Сентября д 3</t>
  </si>
  <si>
    <t>ул. 12 Сентября д 1</t>
  </si>
  <si>
    <t>ул. Хрустальная д 45</t>
  </si>
  <si>
    <t>ул. Кольцевая д. 20</t>
  </si>
  <si>
    <t>ул. Варейкиса д. 29</t>
  </si>
  <si>
    <t>куб.м.</t>
  </si>
  <si>
    <t>ул. Кольцевая д 20</t>
  </si>
  <si>
    <t>м2/мп</t>
  </si>
  <si>
    <t>ул. Варейкиса д 29</t>
  </si>
  <si>
    <t>пр.Гая 47</t>
  </si>
  <si>
    <t>ул.Хрустальная д.43</t>
  </si>
  <si>
    <t>пр.Гая д. 47</t>
  </si>
  <si>
    <t>ул.Железнодорожная д.28</t>
  </si>
  <si>
    <t>ул.Инзенская д.39</t>
  </si>
  <si>
    <t>пер.Школьный д.1</t>
  </si>
  <si>
    <t>ул.Локомотивнаяд.203</t>
  </si>
  <si>
    <t xml:space="preserve">ул.Карсунская д.3 </t>
  </si>
  <si>
    <t>ул.Кольцевая д.6</t>
  </si>
  <si>
    <t>ул.Хрустальная д.35</t>
  </si>
  <si>
    <t>ул.Хрустальная д.23</t>
  </si>
  <si>
    <t>ул.Варейкиса д.13</t>
  </si>
  <si>
    <t>ул. 12 Сентября д.11</t>
  </si>
  <si>
    <t>пр.Гая 47а</t>
  </si>
  <si>
    <t>ул. Варейкиса д .29</t>
  </si>
  <si>
    <t>пр.Гая 55</t>
  </si>
  <si>
    <t>ул.Железнодорожная д.1</t>
  </si>
  <si>
    <t>ул.Варейкиса д.10</t>
  </si>
  <si>
    <t>ул.Варейкиса д.6</t>
  </si>
  <si>
    <t>ул.Варейкиса д.22</t>
  </si>
  <si>
    <t>ул.Опытная д.1</t>
  </si>
  <si>
    <t>ул.Хрустальная д.38</t>
  </si>
  <si>
    <t>ул.Локомотивная д.203</t>
  </si>
  <si>
    <t>ремонт системы водоотведения</t>
  </si>
  <si>
    <t>ремонт фасада</t>
  </si>
  <si>
    <t>ремонт системы горячего водоснабжения</t>
  </si>
  <si>
    <t>Генеральный директор ____________________________ Гурьянов Н.А.</t>
  </si>
  <si>
    <t>Виды работ по капитальному ремонту МКД, предусмотренные п.3 ст.15 185-ФЗ</t>
  </si>
  <si>
    <t>ремонт системы холодного водоснабжения с установкой приборов учёта ХВС</t>
  </si>
  <si>
    <t>ремонт системы центрального отопления с установкой приборов учёта тепловой энергии</t>
  </si>
  <si>
    <t>ремонт системы электроснабжения</t>
  </si>
  <si>
    <t xml:space="preserve">ремонт системы холодного водоснабжения </t>
  </si>
  <si>
    <t>Контрольная сумма по горизрнтали (2+3+…+13 колонок)</t>
  </si>
  <si>
    <t>ИТОГО</t>
  </si>
  <si>
    <t>Контрольная сумма по вертикали (сумма 1+2+3+…+ n строк)</t>
  </si>
  <si>
    <t>Контрольная сумма по горизонтали (сумма 2+3+4+5+6+7 колонок)</t>
  </si>
  <si>
    <t>ремонт системы центрального отопления с установкой приборов учёта тепловой энергии и горячего водоснабжения</t>
  </si>
  <si>
    <t xml:space="preserve">ремонт системы холодного водоснабжения с установкой приборов учёта </t>
  </si>
  <si>
    <t>№</t>
  </si>
  <si>
    <t>Адрес МКД</t>
  </si>
  <si>
    <t>Вид работ</t>
  </si>
  <si>
    <t>объем средств по договору</t>
  </si>
  <si>
    <t>тыс.руб</t>
  </si>
  <si>
    <t xml:space="preserve"> </t>
  </si>
  <si>
    <t>капитального ремонта многоквартирных домов в 2010г</t>
  </si>
  <si>
    <t>Информация о реализации регианольной адресной программы по проведению</t>
  </si>
  <si>
    <t>ВСЕГО: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</si>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</sst>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00"/>
  </numFmts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E16" sqref="E16"/>
    </sheetView>
  </sheetViews>
  <sheetFormatPr defaultRowHeight="11.25"/>
  <cols>
    <col min="1" max="1" width="3.85546875" style="1" customWidth="1"/>
    <col min="2" max="2" width="20.140625" style="1" customWidth="1"/>
    <col min="3" max="3" width="16.42578125" style="1" customWidth="1"/>
    <col min="4" max="4" width="14.85546875" style="1" customWidth="1"/>
    <col min="5" max="5" width="14.140625" style="1" customWidth="1"/>
    <col min="6" max="6" width="14.42578125" style="1" customWidth="1"/>
    <col min="7" max="8" width="10.85546875" style="1" customWidth="1"/>
    <col min="9" max="9" width="11.28515625" style="1" customWidth="1"/>
    <col min="10" max="16384" width="9.140625" style="1"/>
  </cols>
  <sheetData>
    <row r="1" spans="1:9" ht="3.75" customHeight="1"/>
    <row r="2" spans="1:9" hidden="1"/>
    <row r="3" spans="1:9" hidden="1"/>
    <row r="4" spans="1:9" ht="15" customHeight="1">
      <c r="A4" s="63" t="s">
        <v>11</v>
      </c>
      <c r="B4" s="63"/>
      <c r="C4" s="63"/>
      <c r="D4" s="63"/>
      <c r="E4" s="63"/>
      <c r="F4" s="63"/>
      <c r="G4" s="63"/>
      <c r="H4" s="63"/>
    </row>
    <row r="6" spans="1:9" ht="78.75">
      <c r="A6" s="64" t="s">
        <v>27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 t="s">
        <v>72</v>
      </c>
    </row>
    <row r="7" spans="1:9">
      <c r="A7" s="65"/>
      <c r="B7" s="3" t="s">
        <v>21</v>
      </c>
      <c r="C7" s="3" t="s">
        <v>7</v>
      </c>
      <c r="D7" s="3" t="s">
        <v>7</v>
      </c>
      <c r="E7" s="3" t="s">
        <v>7</v>
      </c>
      <c r="F7" s="3" t="s">
        <v>8</v>
      </c>
      <c r="G7" s="3" t="s">
        <v>9</v>
      </c>
      <c r="H7" s="3" t="s">
        <v>10</v>
      </c>
      <c r="I7" s="68"/>
    </row>
    <row r="8" spans="1:9">
      <c r="A8" s="66"/>
      <c r="B8" s="3">
        <v>1</v>
      </c>
      <c r="C8" s="3">
        <v>2</v>
      </c>
      <c r="D8" s="3">
        <v>3</v>
      </c>
      <c r="E8" s="3">
        <v>4</v>
      </c>
      <c r="F8" s="17">
        <v>5</v>
      </c>
      <c r="G8" s="3">
        <v>6</v>
      </c>
      <c r="H8" s="3">
        <v>7</v>
      </c>
      <c r="I8" s="2">
        <v>8</v>
      </c>
    </row>
    <row r="9" spans="1:9">
      <c r="A9" s="2">
        <v>1</v>
      </c>
      <c r="B9" s="12" t="s">
        <v>29</v>
      </c>
      <c r="C9" s="19">
        <v>5674</v>
      </c>
      <c r="D9" s="19">
        <v>5674</v>
      </c>
      <c r="E9" s="19">
        <v>4021.82</v>
      </c>
      <c r="F9" s="19">
        <v>70.88</v>
      </c>
      <c r="G9" s="2">
        <v>246</v>
      </c>
      <c r="H9" s="2"/>
      <c r="I9" s="19">
        <f>C9+D9+E9+F9+G9+H9</f>
        <v>15686.699999999999</v>
      </c>
    </row>
    <row r="10" spans="1:9">
      <c r="A10" s="2">
        <v>2</v>
      </c>
      <c r="B10" s="12" t="s">
        <v>28</v>
      </c>
      <c r="C10" s="19">
        <v>5657.4</v>
      </c>
      <c r="D10" s="19">
        <v>5657.4</v>
      </c>
      <c r="E10" s="19">
        <v>4032.18</v>
      </c>
      <c r="F10" s="19">
        <v>71.27</v>
      </c>
      <c r="G10" s="2">
        <v>225</v>
      </c>
      <c r="H10" s="2"/>
      <c r="I10" s="19">
        <f t="shared" ref="I10:I33" si="0">C10+D10+E10+F10+G10+H10</f>
        <v>15643.25</v>
      </c>
    </row>
    <row r="11" spans="1:9">
      <c r="A11" s="2">
        <v>3</v>
      </c>
      <c r="B11" s="12" t="s">
        <v>30</v>
      </c>
      <c r="C11" s="19">
        <v>2866.21</v>
      </c>
      <c r="D11" s="19">
        <v>2866.21</v>
      </c>
      <c r="E11" s="19">
        <v>2035</v>
      </c>
      <c r="F11" s="19">
        <v>71</v>
      </c>
      <c r="G11" s="2">
        <v>143</v>
      </c>
      <c r="H11" s="2"/>
      <c r="I11" s="19">
        <f t="shared" si="0"/>
        <v>7981.42</v>
      </c>
    </row>
    <row r="12" spans="1:9">
      <c r="A12" s="2">
        <v>4</v>
      </c>
      <c r="B12" s="12" t="s">
        <v>31</v>
      </c>
      <c r="C12" s="19">
        <v>1956.53</v>
      </c>
      <c r="D12" s="19">
        <v>1956.53</v>
      </c>
      <c r="E12" s="19">
        <v>1554.42</v>
      </c>
      <c r="F12" s="19">
        <v>79.45</v>
      </c>
      <c r="G12" s="2">
        <v>95</v>
      </c>
      <c r="H12" s="2"/>
      <c r="I12" s="19">
        <f t="shared" si="0"/>
        <v>5641.9299999999994</v>
      </c>
    </row>
    <row r="13" spans="1:9">
      <c r="A13" s="2">
        <v>5</v>
      </c>
      <c r="B13" s="12" t="s">
        <v>32</v>
      </c>
      <c r="C13" s="19">
        <v>4748.8</v>
      </c>
      <c r="D13" s="19">
        <v>4748.8</v>
      </c>
      <c r="E13" s="19">
        <v>3195.55</v>
      </c>
      <c r="F13" s="19">
        <v>67.290000000000006</v>
      </c>
      <c r="G13" s="2">
        <v>247</v>
      </c>
      <c r="H13" s="2"/>
      <c r="I13" s="19">
        <f t="shared" si="0"/>
        <v>13007.440000000002</v>
      </c>
    </row>
    <row r="14" spans="1:9">
      <c r="A14" s="2">
        <v>6</v>
      </c>
      <c r="B14" s="12" t="s">
        <v>39</v>
      </c>
      <c r="C14" s="19">
        <v>5753.31</v>
      </c>
      <c r="D14" s="19">
        <v>5753.31</v>
      </c>
      <c r="E14" s="19">
        <v>4478.74</v>
      </c>
      <c r="F14" s="19">
        <v>77.849999999999994</v>
      </c>
      <c r="G14" s="2">
        <v>292</v>
      </c>
      <c r="H14" s="2"/>
      <c r="I14" s="19">
        <f t="shared" si="0"/>
        <v>16355.210000000001</v>
      </c>
    </row>
    <row r="15" spans="1:9">
      <c r="A15" s="2">
        <v>7</v>
      </c>
      <c r="B15" s="12" t="s">
        <v>38</v>
      </c>
      <c r="C15" s="19">
        <v>2858.8</v>
      </c>
      <c r="D15" s="19">
        <v>2858.8</v>
      </c>
      <c r="E15" s="19">
        <v>1978.76</v>
      </c>
      <c r="F15" s="19">
        <v>69.22</v>
      </c>
      <c r="G15" s="2">
        <v>151</v>
      </c>
      <c r="H15" s="2"/>
      <c r="I15" s="19">
        <f t="shared" si="0"/>
        <v>7916.5800000000008</v>
      </c>
    </row>
    <row r="16" spans="1:9">
      <c r="A16" s="2">
        <v>8</v>
      </c>
      <c r="B16" s="13" t="s">
        <v>40</v>
      </c>
      <c r="C16" s="19">
        <v>414.72</v>
      </c>
      <c r="D16" s="19">
        <v>414.72</v>
      </c>
      <c r="E16" s="19">
        <v>414.72</v>
      </c>
      <c r="F16" s="19">
        <v>100</v>
      </c>
      <c r="G16" s="2">
        <v>19</v>
      </c>
      <c r="H16" s="2"/>
      <c r="I16" s="19">
        <f t="shared" si="0"/>
        <v>1363.16</v>
      </c>
    </row>
    <row r="17" spans="1:9">
      <c r="A17" s="2">
        <v>9</v>
      </c>
      <c r="B17" s="12" t="s">
        <v>41</v>
      </c>
      <c r="C17" s="19">
        <v>11817.4</v>
      </c>
      <c r="D17" s="19">
        <v>11817.4</v>
      </c>
      <c r="E17" s="19">
        <v>8783.4699999999993</v>
      </c>
      <c r="F17" s="19">
        <v>74.33</v>
      </c>
      <c r="G17" s="2">
        <v>629</v>
      </c>
      <c r="H17" s="2"/>
      <c r="I17" s="19">
        <f t="shared" si="0"/>
        <v>33121.599999999999</v>
      </c>
    </row>
    <row r="18" spans="1:9">
      <c r="A18" s="2">
        <v>10</v>
      </c>
      <c r="B18" s="13" t="s">
        <v>42</v>
      </c>
      <c r="C18" s="19">
        <v>3142.31</v>
      </c>
      <c r="D18" s="19">
        <v>3142.31</v>
      </c>
      <c r="E18" s="19">
        <v>2659.94</v>
      </c>
      <c r="F18" s="19">
        <v>84.65</v>
      </c>
      <c r="G18" s="2">
        <v>150</v>
      </c>
      <c r="H18" s="2"/>
      <c r="I18" s="19">
        <f t="shared" si="0"/>
        <v>9179.2099999999991</v>
      </c>
    </row>
    <row r="19" spans="1:9">
      <c r="A19" s="2">
        <v>11</v>
      </c>
      <c r="B19" s="13" t="s">
        <v>43</v>
      </c>
      <c r="C19" s="19">
        <v>3362.02</v>
      </c>
      <c r="D19" s="19">
        <v>3362.02</v>
      </c>
      <c r="E19" s="19">
        <v>3105.33</v>
      </c>
      <c r="F19" s="19">
        <v>92.37</v>
      </c>
      <c r="G19" s="2">
        <v>188</v>
      </c>
      <c r="H19" s="2"/>
      <c r="I19" s="19">
        <f t="shared" si="0"/>
        <v>10109.74</v>
      </c>
    </row>
    <row r="20" spans="1:9">
      <c r="A20" s="2">
        <v>12</v>
      </c>
      <c r="B20" s="15" t="s">
        <v>44</v>
      </c>
      <c r="C20" s="19">
        <v>4130.8100000000004</v>
      </c>
      <c r="D20" s="19">
        <v>4130.8100000000004</v>
      </c>
      <c r="E20" s="19">
        <v>2915.66</v>
      </c>
      <c r="F20" s="19">
        <v>70.58</v>
      </c>
      <c r="G20" s="2">
        <v>145</v>
      </c>
      <c r="H20" s="2"/>
      <c r="I20" s="19">
        <f t="shared" si="0"/>
        <v>11392.86</v>
      </c>
    </row>
    <row r="21" spans="1:9">
      <c r="A21" s="2">
        <v>13</v>
      </c>
      <c r="B21" s="15" t="s">
        <v>45</v>
      </c>
      <c r="C21" s="19">
        <v>3549.88</v>
      </c>
      <c r="D21" s="19">
        <v>3549.88</v>
      </c>
      <c r="E21" s="19">
        <v>2663.31</v>
      </c>
      <c r="F21" s="19">
        <v>75.03</v>
      </c>
      <c r="G21" s="2">
        <v>188</v>
      </c>
      <c r="H21" s="2"/>
      <c r="I21" s="19">
        <f t="shared" si="0"/>
        <v>10026.1</v>
      </c>
    </row>
    <row r="22" spans="1:9">
      <c r="A22" s="2">
        <v>14</v>
      </c>
      <c r="B22" s="15" t="s">
        <v>46</v>
      </c>
      <c r="C22" s="19">
        <v>5751.06</v>
      </c>
      <c r="D22" s="19">
        <v>5751.06</v>
      </c>
      <c r="E22" s="19">
        <v>4078.38</v>
      </c>
      <c r="F22" s="19">
        <v>70.92</v>
      </c>
      <c r="G22" s="2">
        <v>334</v>
      </c>
      <c r="H22" s="2"/>
      <c r="I22" s="19">
        <f t="shared" si="0"/>
        <v>15985.42</v>
      </c>
    </row>
    <row r="23" spans="1:9">
      <c r="A23" s="2">
        <v>15</v>
      </c>
      <c r="B23" s="15" t="s">
        <v>47</v>
      </c>
      <c r="C23" s="19">
        <v>5704.68</v>
      </c>
      <c r="D23" s="19">
        <v>5704.68</v>
      </c>
      <c r="E23" s="19">
        <v>4371.68</v>
      </c>
      <c r="F23" s="19">
        <v>76.63</v>
      </c>
      <c r="G23" s="2">
        <v>294</v>
      </c>
      <c r="H23" s="2"/>
      <c r="I23" s="19">
        <f t="shared" si="0"/>
        <v>16151.67</v>
      </c>
    </row>
    <row r="24" spans="1:9">
      <c r="A24" s="2">
        <v>16</v>
      </c>
      <c r="B24" s="15" t="s">
        <v>48</v>
      </c>
      <c r="C24" s="19">
        <v>5662.71</v>
      </c>
      <c r="D24" s="19">
        <v>5662.71</v>
      </c>
      <c r="E24" s="19">
        <v>4300.6499999999996</v>
      </c>
      <c r="F24" s="19">
        <v>75.95</v>
      </c>
      <c r="G24" s="2">
        <v>298</v>
      </c>
      <c r="H24" s="2"/>
      <c r="I24" s="19">
        <f t="shared" si="0"/>
        <v>16000.02</v>
      </c>
    </row>
    <row r="25" spans="1:9">
      <c r="A25" s="2">
        <v>17</v>
      </c>
      <c r="B25" s="15" t="s">
        <v>49</v>
      </c>
      <c r="C25" s="19">
        <v>4229.25</v>
      </c>
      <c r="D25" s="19">
        <v>4229.25</v>
      </c>
      <c r="E25" s="19">
        <v>2881.33</v>
      </c>
      <c r="F25" s="19">
        <v>68.13</v>
      </c>
      <c r="G25" s="2">
        <v>142</v>
      </c>
      <c r="H25" s="2"/>
      <c r="I25" s="19">
        <f t="shared" si="0"/>
        <v>11549.96</v>
      </c>
    </row>
    <row r="26" spans="1:9">
      <c r="A26" s="2">
        <v>18</v>
      </c>
      <c r="B26" s="15" t="s">
        <v>50</v>
      </c>
      <c r="C26" s="19">
        <v>4841.3599999999997</v>
      </c>
      <c r="D26" s="19">
        <v>4841.3599999999997</v>
      </c>
      <c r="E26" s="19">
        <v>3613.7</v>
      </c>
      <c r="F26" s="19">
        <v>74.64</v>
      </c>
      <c r="G26" s="2">
        <v>213</v>
      </c>
      <c r="H26" s="2"/>
      <c r="I26" s="19">
        <f t="shared" si="0"/>
        <v>13584.059999999998</v>
      </c>
    </row>
    <row r="27" spans="1:9">
      <c r="A27" s="2">
        <v>19</v>
      </c>
      <c r="B27" s="16" t="s">
        <v>52</v>
      </c>
      <c r="C27" s="19">
        <v>5843.7</v>
      </c>
      <c r="D27" s="19">
        <v>5843.7</v>
      </c>
      <c r="E27" s="19"/>
      <c r="F27" s="19"/>
      <c r="G27" s="2">
        <v>280</v>
      </c>
      <c r="H27" s="2"/>
      <c r="I27" s="19">
        <f t="shared" si="0"/>
        <v>11967.4</v>
      </c>
    </row>
    <row r="28" spans="1:9">
      <c r="A28" s="2">
        <v>20</v>
      </c>
      <c r="B28" s="15" t="s">
        <v>53</v>
      </c>
      <c r="C28" s="19">
        <v>2922.19</v>
      </c>
      <c r="D28" s="19">
        <v>2922.19</v>
      </c>
      <c r="E28" s="19">
        <v>2035.68</v>
      </c>
      <c r="F28" s="19">
        <v>69.66</v>
      </c>
      <c r="G28" s="2">
        <v>131</v>
      </c>
      <c r="H28" s="2"/>
      <c r="I28" s="19">
        <f t="shared" si="0"/>
        <v>8080.72</v>
      </c>
    </row>
    <row r="29" spans="1:9">
      <c r="A29" s="2">
        <v>21</v>
      </c>
      <c r="B29" s="12" t="s">
        <v>54</v>
      </c>
      <c r="C29" s="19">
        <v>8283.5499999999993</v>
      </c>
      <c r="D29" s="19">
        <v>8283.5499999999993</v>
      </c>
      <c r="E29" s="19">
        <v>5949.6</v>
      </c>
      <c r="F29" s="19">
        <v>71.819999999999993</v>
      </c>
      <c r="G29" s="2">
        <v>346</v>
      </c>
      <c r="H29" s="2"/>
      <c r="I29" s="19">
        <f t="shared" si="0"/>
        <v>22934.519999999997</v>
      </c>
    </row>
    <row r="30" spans="1:9">
      <c r="A30" s="2">
        <v>22</v>
      </c>
      <c r="B30" s="12" t="s">
        <v>55</v>
      </c>
      <c r="C30" s="19">
        <v>12291.56</v>
      </c>
      <c r="D30" s="19">
        <v>12291.56</v>
      </c>
      <c r="E30" s="19">
        <v>8805.4500000000007</v>
      </c>
      <c r="F30" s="19">
        <v>71.64</v>
      </c>
      <c r="G30" s="2">
        <v>545</v>
      </c>
      <c r="H30" s="2"/>
      <c r="I30" s="19">
        <f t="shared" si="0"/>
        <v>34005.21</v>
      </c>
    </row>
    <row r="31" spans="1:9">
      <c r="A31" s="2">
        <v>23</v>
      </c>
      <c r="B31" s="12" t="s">
        <v>56</v>
      </c>
      <c r="C31" s="19">
        <v>3813.47</v>
      </c>
      <c r="D31" s="19">
        <v>3813.47</v>
      </c>
      <c r="E31" s="19">
        <v>2631.29</v>
      </c>
      <c r="F31" s="19">
        <v>69</v>
      </c>
      <c r="G31" s="2">
        <v>203</v>
      </c>
      <c r="H31" s="2"/>
      <c r="I31" s="19">
        <f t="shared" si="0"/>
        <v>10530.23</v>
      </c>
    </row>
    <row r="32" spans="1:9">
      <c r="A32" s="2">
        <v>24</v>
      </c>
      <c r="B32" s="12" t="s">
        <v>57</v>
      </c>
      <c r="C32" s="19">
        <v>2661.92</v>
      </c>
      <c r="D32" s="19">
        <v>2661.92</v>
      </c>
      <c r="E32" s="19">
        <v>2338.04</v>
      </c>
      <c r="F32" s="19">
        <v>87.83</v>
      </c>
      <c r="G32" s="2">
        <v>135</v>
      </c>
      <c r="H32" s="2"/>
      <c r="I32" s="19">
        <f t="shared" si="0"/>
        <v>7884.71</v>
      </c>
    </row>
    <row r="33" spans="1:9">
      <c r="A33" s="2">
        <v>25</v>
      </c>
      <c r="B33" s="12" t="s">
        <v>58</v>
      </c>
      <c r="C33" s="19">
        <v>10292.68</v>
      </c>
      <c r="D33" s="19">
        <v>10292.68</v>
      </c>
      <c r="E33" s="19">
        <v>8551.4699999999993</v>
      </c>
      <c r="F33" s="19">
        <v>83.08</v>
      </c>
      <c r="G33" s="2">
        <v>487</v>
      </c>
      <c r="H33" s="2"/>
      <c r="I33" s="19">
        <f t="shared" si="0"/>
        <v>29706.910000000003</v>
      </c>
    </row>
    <row r="34" spans="1:9" ht="34.5" customHeight="1">
      <c r="A34" s="2"/>
      <c r="B34" s="53" t="s">
        <v>71</v>
      </c>
      <c r="C34" s="54">
        <f>SUM(C9:C33)</f>
        <v>128230.32</v>
      </c>
      <c r="D34" s="55">
        <f>SUM(D9:D33)</f>
        <v>128230.32</v>
      </c>
      <c r="E34" s="55">
        <f>SUM(E9:E33)</f>
        <v>91396.169999999984</v>
      </c>
      <c r="F34" s="55">
        <f>SUM(F9:F33)</f>
        <v>1823.2200000000003</v>
      </c>
      <c r="G34" s="55">
        <f>SUM(G9:G33)</f>
        <v>6126</v>
      </c>
      <c r="H34" s="55"/>
      <c r="I34" s="54">
        <f>C34+D34+E34+F34+G34+H34</f>
        <v>355806.02999999997</v>
      </c>
    </row>
    <row r="35" spans="1:9" ht="15.75" customHeight="1"/>
    <row r="36" spans="1:9" s="35" customFormat="1" ht="12.75">
      <c r="B36" s="36" t="s">
        <v>63</v>
      </c>
    </row>
  </sheetData>
  <mergeCells count="3">
    <mergeCell ref="A4:H4"/>
    <mergeCell ref="A6:A8"/>
    <mergeCell ref="I6:I7"/>
  </mergeCells>
  <pageMargins left="0.11811023622047245" right="0.11811023622047245" top="0.31496062992125984" bottom="0.35433070866141736" header="0.31496062992125984" footer="0.23622047244094491"/>
  <pageSetup paperSize="9" scale="11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B1" workbookViewId="0">
      <selection activeCell="O32" sqref="O32"/>
    </sheetView>
  </sheetViews>
  <sheetFormatPr defaultRowHeight="11.25"/>
  <cols>
    <col min="1" max="1" width="4.7109375" style="5" customWidth="1"/>
    <col min="2" max="2" width="18.85546875" style="5" customWidth="1"/>
    <col min="3" max="3" width="10.140625" style="5" customWidth="1"/>
    <col min="4" max="4" width="11" style="5" customWidth="1"/>
    <col min="5" max="5" width="8.5703125" style="5" customWidth="1"/>
    <col min="6" max="6" width="9.85546875" style="5" customWidth="1"/>
    <col min="7" max="7" width="5.42578125" style="5" customWidth="1"/>
    <col min="8" max="8" width="6.5703125" style="5" customWidth="1"/>
    <col min="9" max="9" width="8.140625" style="5" customWidth="1"/>
    <col min="10" max="11" width="8.42578125" style="5" customWidth="1"/>
    <col min="12" max="12" width="9.5703125" style="5" customWidth="1"/>
    <col min="13" max="13" width="12.28515625" style="5" customWidth="1"/>
    <col min="14" max="14" width="11" style="5" customWidth="1"/>
    <col min="15" max="15" width="9.85546875" style="5" customWidth="1"/>
    <col min="16" max="16" width="9.5703125" style="5" bestFit="1" customWidth="1"/>
    <col min="17" max="16384" width="9.140625" style="5"/>
  </cols>
  <sheetData>
    <row r="1" spans="1:16" ht="14.2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15" customHeight="1">
      <c r="A3" s="74" t="s">
        <v>12</v>
      </c>
      <c r="B3" s="74" t="s">
        <v>25</v>
      </c>
      <c r="C3" s="71" t="s">
        <v>64</v>
      </c>
      <c r="D3" s="75"/>
      <c r="E3" s="75"/>
      <c r="F3" s="75"/>
      <c r="G3" s="75"/>
      <c r="H3" s="75"/>
      <c r="I3" s="75"/>
      <c r="J3" s="75"/>
      <c r="K3" s="75"/>
      <c r="L3" s="75"/>
      <c r="M3" s="74" t="s">
        <v>19</v>
      </c>
      <c r="N3" s="64" t="s">
        <v>20</v>
      </c>
      <c r="O3" s="64" t="s">
        <v>69</v>
      </c>
    </row>
    <row r="4" spans="1:16" ht="15" customHeight="1">
      <c r="A4" s="65"/>
      <c r="B4" s="65"/>
      <c r="C4" s="71" t="s">
        <v>13</v>
      </c>
      <c r="D4" s="71" t="s">
        <v>26</v>
      </c>
      <c r="E4" s="71"/>
      <c r="F4" s="71"/>
      <c r="G4" s="71"/>
      <c r="H4" s="71"/>
      <c r="I4" s="71"/>
      <c r="J4" s="71"/>
      <c r="K4" s="71"/>
      <c r="L4" s="71"/>
      <c r="M4" s="65"/>
      <c r="N4" s="65"/>
      <c r="O4" s="69"/>
    </row>
    <row r="5" spans="1:16" ht="77.25" customHeight="1">
      <c r="A5" s="65"/>
      <c r="B5" s="66"/>
      <c r="C5" s="71"/>
      <c r="D5" s="3" t="s">
        <v>14</v>
      </c>
      <c r="E5" s="71" t="s">
        <v>15</v>
      </c>
      <c r="F5" s="71"/>
      <c r="G5" s="71" t="s">
        <v>16</v>
      </c>
      <c r="H5" s="71"/>
      <c r="I5" s="71" t="s">
        <v>17</v>
      </c>
      <c r="J5" s="71"/>
      <c r="K5" s="71" t="s">
        <v>18</v>
      </c>
      <c r="L5" s="71"/>
      <c r="M5" s="66"/>
      <c r="N5" s="66"/>
      <c r="O5" s="69"/>
    </row>
    <row r="6" spans="1:16" ht="22.5">
      <c r="A6" s="65"/>
      <c r="B6" s="3" t="s">
        <v>21</v>
      </c>
      <c r="C6" s="3" t="s">
        <v>22</v>
      </c>
      <c r="D6" s="3" t="s">
        <v>22</v>
      </c>
      <c r="E6" s="3" t="s">
        <v>7</v>
      </c>
      <c r="F6" s="3" t="s">
        <v>22</v>
      </c>
      <c r="G6" s="3" t="s">
        <v>7</v>
      </c>
      <c r="H6" s="3" t="s">
        <v>22</v>
      </c>
      <c r="I6" s="4" t="s">
        <v>33</v>
      </c>
      <c r="J6" s="3" t="s">
        <v>22</v>
      </c>
      <c r="K6" s="4" t="s">
        <v>35</v>
      </c>
      <c r="L6" s="3" t="s">
        <v>22</v>
      </c>
      <c r="M6" s="3" t="s">
        <v>23</v>
      </c>
      <c r="N6" s="3" t="s">
        <v>23</v>
      </c>
      <c r="O6" s="70"/>
    </row>
    <row r="7" spans="1:16">
      <c r="A7" s="6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48">
        <v>14</v>
      </c>
    </row>
    <row r="8" spans="1:16" ht="10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8"/>
    </row>
    <row r="9" spans="1:16">
      <c r="A9" s="10">
        <v>1</v>
      </c>
      <c r="B9" s="13" t="s">
        <v>29</v>
      </c>
      <c r="C9" s="8">
        <f t="shared" ref="C9:C26" si="0">D9+F9+L9</f>
        <v>9629.4439999999995</v>
      </c>
      <c r="D9" s="8">
        <v>7139.3789999999999</v>
      </c>
      <c r="E9" s="8">
        <v>1760</v>
      </c>
      <c r="F9" s="8">
        <v>1250.434</v>
      </c>
      <c r="G9" s="8"/>
      <c r="H9" s="8"/>
      <c r="I9" s="8"/>
      <c r="J9" s="8"/>
      <c r="K9" s="8">
        <v>1772</v>
      </c>
      <c r="L9" s="8">
        <v>1239.6310000000001</v>
      </c>
      <c r="M9" s="49">
        <f>C9/'Реестр протоколов'!C9</f>
        <v>1.6971173775114556</v>
      </c>
      <c r="N9" s="8">
        <v>5.444</v>
      </c>
      <c r="O9" s="9">
        <f>SUM(C9:N9)</f>
        <v>22798.029117377515</v>
      </c>
      <c r="P9" s="56"/>
    </row>
    <row r="10" spans="1:16">
      <c r="A10" s="7">
        <v>2</v>
      </c>
      <c r="B10" s="13" t="s">
        <v>28</v>
      </c>
      <c r="C10" s="8">
        <f t="shared" si="0"/>
        <v>8884.2430000000004</v>
      </c>
      <c r="D10" s="8">
        <v>6394.1779999999999</v>
      </c>
      <c r="E10" s="8">
        <v>1760</v>
      </c>
      <c r="F10" s="8">
        <v>1250.434</v>
      </c>
      <c r="G10" s="8"/>
      <c r="H10" s="8"/>
      <c r="I10" s="8"/>
      <c r="J10" s="8"/>
      <c r="K10" s="8">
        <v>1772</v>
      </c>
      <c r="L10" s="8">
        <v>1239.6310000000001</v>
      </c>
      <c r="M10" s="49">
        <f>C10/'Реестр протоколов'!C10</f>
        <v>1.5703756142397569</v>
      </c>
      <c r="N10" s="8">
        <v>5.444</v>
      </c>
      <c r="O10" s="9">
        <f t="shared" ref="O10:O33" si="1">SUM(C10:N10)</f>
        <v>21307.500375614243</v>
      </c>
      <c r="P10" s="56"/>
    </row>
    <row r="11" spans="1:16">
      <c r="A11" s="7">
        <v>3</v>
      </c>
      <c r="B11" s="13" t="s">
        <v>30</v>
      </c>
      <c r="C11" s="8">
        <f t="shared" si="0"/>
        <v>5283.518</v>
      </c>
      <c r="D11" s="8">
        <v>3854.1669999999999</v>
      </c>
      <c r="E11" s="8">
        <v>805</v>
      </c>
      <c r="F11" s="8">
        <v>681.952</v>
      </c>
      <c r="G11" s="8"/>
      <c r="H11" s="8"/>
      <c r="I11" s="8"/>
      <c r="J11" s="8"/>
      <c r="K11" s="8">
        <v>998</v>
      </c>
      <c r="L11" s="8">
        <v>747.399</v>
      </c>
      <c r="M11" s="49">
        <f>C11/'Реестр протоколов'!C11</f>
        <v>1.8433813293513037</v>
      </c>
      <c r="N11" s="8">
        <v>5.444</v>
      </c>
      <c r="O11" s="9">
        <f t="shared" si="1"/>
        <v>12377.323381329348</v>
      </c>
      <c r="P11" s="56"/>
    </row>
    <row r="12" spans="1:16">
      <c r="A12" s="7">
        <v>4</v>
      </c>
      <c r="B12" s="13" t="s">
        <v>34</v>
      </c>
      <c r="C12" s="8">
        <f t="shared" si="0"/>
        <v>3032.4079999999999</v>
      </c>
      <c r="D12" s="8">
        <v>2446.0230000000001</v>
      </c>
      <c r="E12" s="8">
        <v>300</v>
      </c>
      <c r="F12" s="8">
        <v>327.58199999999999</v>
      </c>
      <c r="G12" s="8"/>
      <c r="H12" s="8"/>
      <c r="I12" s="8"/>
      <c r="J12" s="8"/>
      <c r="K12" s="8">
        <v>119.16</v>
      </c>
      <c r="L12" s="8">
        <v>258.803</v>
      </c>
      <c r="M12" s="49">
        <f>C12/'Реестр протоколов'!C12</f>
        <v>1.5498908782385141</v>
      </c>
      <c r="N12" s="8">
        <v>5.444</v>
      </c>
      <c r="O12" s="9">
        <f t="shared" si="1"/>
        <v>6490.9698908782393</v>
      </c>
      <c r="P12" s="56"/>
    </row>
    <row r="13" spans="1:16">
      <c r="A13" s="7">
        <v>5</v>
      </c>
      <c r="B13" s="13" t="s">
        <v>51</v>
      </c>
      <c r="C13" s="8">
        <f t="shared" si="0"/>
        <v>6712.6849999999995</v>
      </c>
      <c r="D13" s="22">
        <v>3638.1660000000002</v>
      </c>
      <c r="E13" s="8">
        <v>1320</v>
      </c>
      <c r="F13" s="8">
        <v>1465.4590000000001</v>
      </c>
      <c r="G13" s="8"/>
      <c r="H13" s="8"/>
      <c r="I13" s="8"/>
      <c r="J13" s="8"/>
      <c r="K13" s="8">
        <v>1265</v>
      </c>
      <c r="L13" s="8">
        <v>1609.06</v>
      </c>
      <c r="M13" s="49">
        <f>C13/'Реестр протоколов'!C13</f>
        <v>1.4135539504716979</v>
      </c>
      <c r="N13" s="8">
        <v>5.444</v>
      </c>
      <c r="O13" s="9">
        <f t="shared" si="1"/>
        <v>16017.22755395047</v>
      </c>
      <c r="P13" s="56"/>
    </row>
    <row r="14" spans="1:16">
      <c r="A14" s="7">
        <v>6</v>
      </c>
      <c r="B14" s="12" t="s">
        <v>37</v>
      </c>
      <c r="C14" s="8">
        <f t="shared" si="0"/>
        <v>7028.5039999999999</v>
      </c>
      <c r="D14" s="8">
        <v>4524.4189999999999</v>
      </c>
      <c r="E14" s="8">
        <v>1550</v>
      </c>
      <c r="F14" s="8">
        <v>1083.376</v>
      </c>
      <c r="G14" s="8"/>
      <c r="H14" s="8"/>
      <c r="I14" s="8"/>
      <c r="J14" s="8"/>
      <c r="K14" s="14">
        <v>2400</v>
      </c>
      <c r="L14" s="8">
        <v>1420.7090000000001</v>
      </c>
      <c r="M14" s="49">
        <f>C14/'Реестр протоколов'!C14</f>
        <v>1.2216452789785357</v>
      </c>
      <c r="N14" s="8">
        <v>5.444</v>
      </c>
      <c r="O14" s="9">
        <f t="shared" si="1"/>
        <v>18013.673645278977</v>
      </c>
      <c r="P14" s="56"/>
    </row>
    <row r="15" spans="1:16">
      <c r="A15" s="7">
        <v>7</v>
      </c>
      <c r="B15" s="12" t="s">
        <v>38</v>
      </c>
      <c r="C15" s="8">
        <f t="shared" si="0"/>
        <v>5336.5839999999998</v>
      </c>
      <c r="D15" s="8">
        <v>3879.3069999999998</v>
      </c>
      <c r="E15" s="8">
        <v>805</v>
      </c>
      <c r="F15" s="8">
        <v>681.952</v>
      </c>
      <c r="G15" s="8"/>
      <c r="H15" s="8"/>
      <c r="I15" s="8"/>
      <c r="J15" s="8"/>
      <c r="K15" s="8">
        <v>420</v>
      </c>
      <c r="L15" s="8">
        <v>775.32500000000005</v>
      </c>
      <c r="M15" s="49">
        <f>C15/'Реестр протоколов'!C15</f>
        <v>1.8667217014131803</v>
      </c>
      <c r="N15" s="8">
        <v>5.444</v>
      </c>
      <c r="O15" s="9">
        <f t="shared" si="1"/>
        <v>11905.478721701413</v>
      </c>
      <c r="P15" s="56"/>
    </row>
    <row r="16" spans="1:16" ht="22.5">
      <c r="A16" s="7">
        <v>8</v>
      </c>
      <c r="B16" s="13" t="s">
        <v>40</v>
      </c>
      <c r="C16" s="8">
        <f t="shared" si="0"/>
        <v>1463.2080000000001</v>
      </c>
      <c r="D16" s="8">
        <v>970.68100000000004</v>
      </c>
      <c r="E16" s="8">
        <v>360</v>
      </c>
      <c r="F16" s="8">
        <v>354.38799999999998</v>
      </c>
      <c r="G16" s="8"/>
      <c r="H16" s="8"/>
      <c r="I16" s="8"/>
      <c r="J16" s="8"/>
      <c r="K16" s="8">
        <v>400</v>
      </c>
      <c r="L16" s="8">
        <v>138.13900000000001</v>
      </c>
      <c r="M16" s="49">
        <f>C16/'Реестр протоколов'!C16</f>
        <v>3.5281828703703701</v>
      </c>
      <c r="N16" s="8">
        <v>5.444</v>
      </c>
      <c r="O16" s="9">
        <f t="shared" si="1"/>
        <v>3695.3881828703707</v>
      </c>
      <c r="P16" s="56"/>
    </row>
    <row r="17" spans="1:16">
      <c r="A17" s="7">
        <v>9</v>
      </c>
      <c r="B17" s="12" t="s">
        <v>41</v>
      </c>
      <c r="C17" s="8">
        <f t="shared" si="0"/>
        <v>13478.324999999999</v>
      </c>
      <c r="D17" s="8">
        <v>10609.882</v>
      </c>
      <c r="E17" s="8">
        <v>2027</v>
      </c>
      <c r="F17" s="8">
        <v>1759.027</v>
      </c>
      <c r="G17" s="8"/>
      <c r="H17" s="8"/>
      <c r="I17" s="8"/>
      <c r="J17" s="8"/>
      <c r="K17" s="8">
        <v>684</v>
      </c>
      <c r="L17" s="22">
        <v>1109.4159999999999</v>
      </c>
      <c r="M17" s="49">
        <f>C17/'Реестр протоколов'!C17</f>
        <v>1.1405491055562136</v>
      </c>
      <c r="N17" s="8">
        <v>5.444</v>
      </c>
      <c r="O17" s="9">
        <f t="shared" si="1"/>
        <v>29674.234549105553</v>
      </c>
      <c r="P17" s="56"/>
    </row>
    <row r="18" spans="1:16">
      <c r="A18" s="7">
        <v>10</v>
      </c>
      <c r="B18" s="13" t="s">
        <v>42</v>
      </c>
      <c r="C18" s="8">
        <f t="shared" si="0"/>
        <v>4802.1580000000004</v>
      </c>
      <c r="D18" s="8">
        <v>2984.3490000000002</v>
      </c>
      <c r="E18" s="8">
        <v>1040</v>
      </c>
      <c r="F18" s="8">
        <v>1077.9960000000001</v>
      </c>
      <c r="G18" s="8"/>
      <c r="H18" s="8"/>
      <c r="I18" s="8"/>
      <c r="J18" s="8"/>
      <c r="K18" s="8">
        <v>211</v>
      </c>
      <c r="L18" s="8">
        <v>739.81299999999999</v>
      </c>
      <c r="M18" s="49">
        <f>C18/'Реестр протоколов'!C18</f>
        <v>1.5282254137879459</v>
      </c>
      <c r="N18" s="8">
        <v>5.444</v>
      </c>
      <c r="O18" s="9">
        <f t="shared" si="1"/>
        <v>10862.288225413788</v>
      </c>
      <c r="P18" s="56"/>
    </row>
    <row r="19" spans="1:16">
      <c r="A19" s="7">
        <v>11</v>
      </c>
      <c r="B19" s="13" t="s">
        <v>43</v>
      </c>
      <c r="C19" s="8">
        <f t="shared" si="0"/>
        <v>4185.3879999999999</v>
      </c>
      <c r="D19" s="8">
        <v>2728.576</v>
      </c>
      <c r="E19" s="8">
        <v>1001</v>
      </c>
      <c r="F19" s="8">
        <v>982.88599999999997</v>
      </c>
      <c r="G19" s="8"/>
      <c r="H19" s="8"/>
      <c r="I19" s="8"/>
      <c r="J19" s="8"/>
      <c r="K19" s="8">
        <v>174</v>
      </c>
      <c r="L19" s="8">
        <v>473.92599999999999</v>
      </c>
      <c r="M19" s="49">
        <f>C19/'Реестр протоколов'!C19</f>
        <v>1.2449027667890138</v>
      </c>
      <c r="N19" s="8">
        <v>5.444</v>
      </c>
      <c r="O19" s="9">
        <f t="shared" si="1"/>
        <v>9552.4649027667892</v>
      </c>
      <c r="P19" s="56"/>
    </row>
    <row r="20" spans="1:16">
      <c r="A20" s="3">
        <v>12</v>
      </c>
      <c r="B20" s="15" t="s">
        <v>44</v>
      </c>
      <c r="C20" s="8">
        <f t="shared" si="0"/>
        <v>7151.9409999999998</v>
      </c>
      <c r="D20" s="9">
        <v>5228.7979999999998</v>
      </c>
      <c r="E20" s="9">
        <v>1320</v>
      </c>
      <c r="F20" s="9">
        <v>1025.7550000000001</v>
      </c>
      <c r="G20" s="9"/>
      <c r="H20" s="9"/>
      <c r="I20" s="9"/>
      <c r="J20" s="9"/>
      <c r="K20" s="9">
        <v>1330</v>
      </c>
      <c r="L20" s="9">
        <v>897.38800000000003</v>
      </c>
      <c r="M20" s="49">
        <f>C20/'Реестр протоколов'!C20</f>
        <v>1.7313652770279919</v>
      </c>
      <c r="N20" s="8">
        <v>5.444</v>
      </c>
      <c r="O20" s="9">
        <f t="shared" si="1"/>
        <v>16961.057365277025</v>
      </c>
      <c r="P20" s="56"/>
    </row>
    <row r="21" spans="1:16">
      <c r="A21" s="3">
        <v>13</v>
      </c>
      <c r="B21" s="15" t="s">
        <v>45</v>
      </c>
      <c r="C21" s="8">
        <f t="shared" si="0"/>
        <v>4996.5409999999993</v>
      </c>
      <c r="D21" s="9">
        <v>3196.5659999999998</v>
      </c>
      <c r="E21" s="9">
        <v>1000</v>
      </c>
      <c r="F21" s="9">
        <v>691.92399999999998</v>
      </c>
      <c r="G21" s="9"/>
      <c r="H21" s="9"/>
      <c r="I21" s="9"/>
      <c r="J21" s="9"/>
      <c r="K21" s="9">
        <v>1974</v>
      </c>
      <c r="L21" s="9">
        <v>1108.0509999999999</v>
      </c>
      <c r="M21" s="49">
        <f>C21/'Реестр протоколов'!C21</f>
        <v>1.4075239163013959</v>
      </c>
      <c r="N21" s="8">
        <v>5.444</v>
      </c>
      <c r="O21" s="9">
        <f t="shared" si="1"/>
        <v>12973.933523916299</v>
      </c>
      <c r="P21" s="56"/>
    </row>
    <row r="22" spans="1:16">
      <c r="A22" s="3">
        <v>14</v>
      </c>
      <c r="B22" s="15" t="s">
        <v>46</v>
      </c>
      <c r="C22" s="8">
        <f t="shared" si="0"/>
        <v>7063.4530000000004</v>
      </c>
      <c r="D22" s="9">
        <v>4391.9570000000003</v>
      </c>
      <c r="E22" s="9">
        <v>1500</v>
      </c>
      <c r="F22" s="9">
        <v>1030.731</v>
      </c>
      <c r="G22" s="9"/>
      <c r="H22" s="9"/>
      <c r="I22" s="9"/>
      <c r="J22" s="9"/>
      <c r="K22" s="9">
        <v>2900</v>
      </c>
      <c r="L22" s="9">
        <v>1640.7650000000001</v>
      </c>
      <c r="M22" s="49">
        <v>1.2282</v>
      </c>
      <c r="N22" s="8">
        <v>5.444</v>
      </c>
      <c r="O22" s="9">
        <f t="shared" si="1"/>
        <v>18533.5782</v>
      </c>
      <c r="P22" s="56"/>
    </row>
    <row r="23" spans="1:16">
      <c r="A23" s="3">
        <v>15</v>
      </c>
      <c r="B23" s="15" t="s">
        <v>47</v>
      </c>
      <c r="C23" s="8">
        <f t="shared" si="0"/>
        <v>7020.8209999999999</v>
      </c>
      <c r="D23" s="9">
        <v>4349.3249999999998</v>
      </c>
      <c r="E23" s="9">
        <v>1500</v>
      </c>
      <c r="F23" s="9">
        <v>1030.731</v>
      </c>
      <c r="G23" s="9"/>
      <c r="H23" s="9"/>
      <c r="I23" s="9"/>
      <c r="J23" s="9"/>
      <c r="K23" s="9">
        <v>2900</v>
      </c>
      <c r="L23" s="9">
        <v>1640.7650000000001</v>
      </c>
      <c r="M23" s="49">
        <f>C23/'Реестр протоколов'!C23</f>
        <v>1.2307125027170673</v>
      </c>
      <c r="N23" s="8">
        <v>5.444</v>
      </c>
      <c r="O23" s="9">
        <f t="shared" si="1"/>
        <v>18448.316712502718</v>
      </c>
      <c r="P23" s="56"/>
    </row>
    <row r="24" spans="1:16">
      <c r="A24" s="20">
        <v>16</v>
      </c>
      <c r="B24" s="21" t="s">
        <v>48</v>
      </c>
      <c r="C24" s="8">
        <f t="shared" si="0"/>
        <v>7946.2919999999995</v>
      </c>
      <c r="D24" s="23">
        <v>4564.491</v>
      </c>
      <c r="E24" s="23">
        <v>1540</v>
      </c>
      <c r="F24" s="23">
        <v>1122.4680000000001</v>
      </c>
      <c r="G24" s="23"/>
      <c r="H24" s="23"/>
      <c r="I24" s="23"/>
      <c r="J24" s="23"/>
      <c r="K24" s="23">
        <v>820</v>
      </c>
      <c r="L24" s="23">
        <v>2259.3330000000001</v>
      </c>
      <c r="M24" s="50">
        <f>C24/'Реестр протоколов'!C24</f>
        <v>1.4032666338202027</v>
      </c>
      <c r="N24" s="8">
        <v>5.444</v>
      </c>
      <c r="O24" s="9">
        <f t="shared" si="1"/>
        <v>18259.431266633819</v>
      </c>
      <c r="P24" s="56"/>
    </row>
    <row r="25" spans="1:16">
      <c r="A25" s="3">
        <v>17</v>
      </c>
      <c r="B25" s="15" t="s">
        <v>49</v>
      </c>
      <c r="C25" s="8">
        <f t="shared" si="0"/>
        <v>7438.2449999999999</v>
      </c>
      <c r="D25" s="9">
        <v>5515.1019999999999</v>
      </c>
      <c r="E25" s="9">
        <v>1320</v>
      </c>
      <c r="F25" s="9">
        <v>1025.7550000000001</v>
      </c>
      <c r="G25" s="9"/>
      <c r="H25" s="9"/>
      <c r="I25" s="9"/>
      <c r="J25" s="9"/>
      <c r="K25" s="9">
        <v>1330</v>
      </c>
      <c r="L25" s="9">
        <v>897.38800000000003</v>
      </c>
      <c r="M25" s="49">
        <f>C25/'Реестр протоколов'!C25</f>
        <v>1.7587621918779925</v>
      </c>
      <c r="N25" s="8">
        <v>5.444</v>
      </c>
      <c r="O25" s="9">
        <f t="shared" si="1"/>
        <v>17533.692762191877</v>
      </c>
      <c r="P25" s="56"/>
    </row>
    <row r="26" spans="1:16">
      <c r="A26" s="3">
        <v>18</v>
      </c>
      <c r="B26" s="15" t="s">
        <v>50</v>
      </c>
      <c r="C26" s="8">
        <f t="shared" si="0"/>
        <v>7536.3439999999991</v>
      </c>
      <c r="D26" s="9">
        <v>5403.86</v>
      </c>
      <c r="E26" s="9">
        <v>1280</v>
      </c>
      <c r="F26" s="9">
        <v>945.93299999999999</v>
      </c>
      <c r="G26" s="9"/>
      <c r="H26" s="9"/>
      <c r="I26" s="9"/>
      <c r="J26" s="9"/>
      <c r="K26" s="9">
        <v>2000</v>
      </c>
      <c r="L26" s="9">
        <v>1186.5509999999999</v>
      </c>
      <c r="M26" s="49">
        <f>C26/'Реестр протоколов'!C26</f>
        <v>1.5566584596063915</v>
      </c>
      <c r="N26" s="8">
        <v>5.444</v>
      </c>
      <c r="O26" s="9">
        <f t="shared" si="1"/>
        <v>18359.688658459603</v>
      </c>
      <c r="P26" s="56"/>
    </row>
    <row r="27" spans="1:16">
      <c r="A27" s="20">
        <v>19</v>
      </c>
      <c r="B27" s="43" t="s">
        <v>52</v>
      </c>
      <c r="C27" s="8">
        <f>D27+F27+L27+J27</f>
        <v>1578.1579999999999</v>
      </c>
      <c r="D27" s="23">
        <v>355.45400000000001</v>
      </c>
      <c r="E27" s="23">
        <v>1500</v>
      </c>
      <c r="F27" s="23">
        <v>1030.7380000000001</v>
      </c>
      <c r="G27" s="23"/>
      <c r="H27" s="23"/>
      <c r="I27" s="23">
        <v>8</v>
      </c>
      <c r="J27" s="23">
        <v>191.96600000000001</v>
      </c>
      <c r="K27" s="23"/>
      <c r="L27" s="23"/>
      <c r="M27" s="50">
        <v>0.27010000000000001</v>
      </c>
      <c r="N27" s="8">
        <v>5.444</v>
      </c>
      <c r="O27" s="9">
        <f>SUM(C27:N27)</f>
        <v>4670.0301000000009</v>
      </c>
      <c r="P27" s="56"/>
    </row>
    <row r="28" spans="1:16">
      <c r="A28" s="3">
        <v>20</v>
      </c>
      <c r="B28" s="15" t="s">
        <v>53</v>
      </c>
      <c r="C28" s="8">
        <f>D28+F28+L28</f>
        <v>2548.2150000000001</v>
      </c>
      <c r="D28" s="9">
        <v>1302.0709999999999</v>
      </c>
      <c r="E28" s="9">
        <v>900</v>
      </c>
      <c r="F28" s="9">
        <v>655.53599999999994</v>
      </c>
      <c r="G28" s="9"/>
      <c r="H28" s="9"/>
      <c r="I28" s="9"/>
      <c r="J28" s="23"/>
      <c r="K28" s="9">
        <v>700</v>
      </c>
      <c r="L28" s="9">
        <v>590.60799999999995</v>
      </c>
      <c r="M28" s="49">
        <v>0.872</v>
      </c>
      <c r="N28" s="8">
        <v>5.444</v>
      </c>
      <c r="O28" s="9">
        <f t="shared" si="1"/>
        <v>6702.746000000001</v>
      </c>
      <c r="P28" s="56"/>
    </row>
    <row r="29" spans="1:16">
      <c r="A29" s="11">
        <v>21</v>
      </c>
      <c r="B29" s="12" t="s">
        <v>54</v>
      </c>
      <c r="C29" s="8">
        <f t="shared" ref="C29:C33" si="2">D29+F29+L29</f>
        <v>7913.5910000000003</v>
      </c>
      <c r="D29" s="9">
        <v>5286.3249999999998</v>
      </c>
      <c r="E29" s="9">
        <v>1100</v>
      </c>
      <c r="F29" s="9">
        <v>1074.2470000000001</v>
      </c>
      <c r="G29" s="9"/>
      <c r="H29" s="9"/>
      <c r="I29" s="9"/>
      <c r="J29" s="9"/>
      <c r="K29" s="17">
        <v>2320</v>
      </c>
      <c r="L29" s="9">
        <v>1553.019</v>
      </c>
      <c r="M29" s="49">
        <f>C29/'Реестр протоколов'!C29</f>
        <v>0.95533810986835366</v>
      </c>
      <c r="N29" s="8">
        <v>5.444</v>
      </c>
      <c r="O29" s="9">
        <f t="shared" si="1"/>
        <v>19253.581338109867</v>
      </c>
      <c r="P29" s="56"/>
    </row>
    <row r="30" spans="1:16">
      <c r="A30" s="11">
        <v>22</v>
      </c>
      <c r="B30" s="12" t="s">
        <v>55</v>
      </c>
      <c r="C30" s="8">
        <f t="shared" si="2"/>
        <v>9132.9349999999995</v>
      </c>
      <c r="D30" s="11">
        <v>6854.7669999999998</v>
      </c>
      <c r="E30" s="17"/>
      <c r="F30" s="11"/>
      <c r="G30" s="11"/>
      <c r="H30" s="11"/>
      <c r="I30" s="17"/>
      <c r="J30" s="11"/>
      <c r="K30" s="17">
        <v>3480</v>
      </c>
      <c r="L30" s="11">
        <v>2278.1680000000001</v>
      </c>
      <c r="M30" s="49">
        <f>C30/'Реестр протоколов'!C30</f>
        <v>0.74302488862276228</v>
      </c>
      <c r="N30" s="8">
        <v>5.444</v>
      </c>
      <c r="O30" s="9">
        <f t="shared" si="1"/>
        <v>21752.057024888622</v>
      </c>
      <c r="P30" s="56"/>
    </row>
    <row r="31" spans="1:16">
      <c r="A31" s="11">
        <v>23</v>
      </c>
      <c r="B31" s="12" t="s">
        <v>56</v>
      </c>
      <c r="C31" s="8">
        <f t="shared" si="2"/>
        <v>3903.5309999999999</v>
      </c>
      <c r="D31" s="11">
        <v>1642.62</v>
      </c>
      <c r="E31" s="17">
        <v>1069</v>
      </c>
      <c r="F31" s="11">
        <v>940.226</v>
      </c>
      <c r="G31" s="11"/>
      <c r="H31" s="11"/>
      <c r="I31" s="17"/>
      <c r="J31" s="11"/>
      <c r="K31" s="17">
        <v>1401</v>
      </c>
      <c r="L31" s="11">
        <v>1320.6849999999999</v>
      </c>
      <c r="M31" s="49">
        <f>C31/'Реестр протоколов'!C31</f>
        <v>1.0236165487076077</v>
      </c>
      <c r="N31" s="8">
        <v>5.444</v>
      </c>
      <c r="O31" s="9">
        <f t="shared" si="1"/>
        <v>10283.529616548707</v>
      </c>
      <c r="P31" s="56"/>
    </row>
    <row r="32" spans="1:16">
      <c r="A32" s="11">
        <v>24</v>
      </c>
      <c r="B32" s="12" t="s">
        <v>57</v>
      </c>
      <c r="C32" s="8">
        <f t="shared" si="2"/>
        <v>5659.4889999999996</v>
      </c>
      <c r="D32" s="11">
        <v>3201.64</v>
      </c>
      <c r="E32" s="17">
        <v>965</v>
      </c>
      <c r="F32" s="18">
        <v>898.17</v>
      </c>
      <c r="G32" s="11"/>
      <c r="H32" s="11"/>
      <c r="I32" s="17"/>
      <c r="J32" s="11"/>
      <c r="K32" s="17">
        <v>1750</v>
      </c>
      <c r="L32" s="11">
        <v>1559.6790000000001</v>
      </c>
      <c r="M32" s="49">
        <f>C32/'Реестр протоколов'!C32</f>
        <v>2.1260928202199914</v>
      </c>
      <c r="N32" s="8">
        <v>5.444</v>
      </c>
      <c r="O32" s="9">
        <f t="shared" si="1"/>
        <v>14041.548092820218</v>
      </c>
      <c r="P32" s="56"/>
    </row>
    <row r="33" spans="1:16">
      <c r="A33" s="11">
        <v>25</v>
      </c>
      <c r="B33" s="12" t="s">
        <v>58</v>
      </c>
      <c r="C33" s="8">
        <f t="shared" si="2"/>
        <v>9151.2469999999994</v>
      </c>
      <c r="D33" s="11">
        <v>7214.3620000000001</v>
      </c>
      <c r="E33" s="11">
        <v>2694.1</v>
      </c>
      <c r="F33" s="11">
        <v>1936.885</v>
      </c>
      <c r="G33" s="11"/>
      <c r="H33" s="11"/>
      <c r="I33" s="17"/>
      <c r="J33" s="11"/>
      <c r="K33" s="11"/>
      <c r="L33" s="11"/>
      <c r="M33" s="49">
        <v>0.8891</v>
      </c>
      <c r="N33" s="8">
        <v>5.444</v>
      </c>
      <c r="O33" s="9">
        <f t="shared" si="1"/>
        <v>21002.927099999997</v>
      </c>
      <c r="P33" s="56"/>
    </row>
    <row r="34" spans="1:16" s="33" customFormat="1" ht="10.5">
      <c r="A34" s="31"/>
      <c r="B34" s="52" t="s">
        <v>70</v>
      </c>
      <c r="C34" s="24">
        <f>D34+F34+L34+J34</f>
        <v>158877.26799999998</v>
      </c>
      <c r="D34" s="32">
        <f>SUM(D9:D33)</f>
        <v>107676.46499999998</v>
      </c>
      <c r="E34" s="32">
        <f>SUM(E9:E33)</f>
        <v>30416.1</v>
      </c>
      <c r="F34" s="32">
        <f>SUM(F9:F33)</f>
        <v>24324.584999999995</v>
      </c>
      <c r="G34" s="31"/>
      <c r="H34" s="31"/>
      <c r="I34" s="32">
        <f>SUM(I9:I33)</f>
        <v>8</v>
      </c>
      <c r="J34" s="32">
        <f>SUM(J9:J33)</f>
        <v>191.96600000000001</v>
      </c>
      <c r="K34" s="32">
        <f>SUM(K9:K33)</f>
        <v>33120.160000000003</v>
      </c>
      <c r="L34" s="32">
        <f>SUM(L9:L33)</f>
        <v>26684.252</v>
      </c>
      <c r="M34" s="32">
        <f t="shared" ref="M34:N34" si="3">SUM(M9:M33)</f>
        <v>35.800307635477751</v>
      </c>
      <c r="N34" s="32">
        <f t="shared" si="3"/>
        <v>136.10000000000002</v>
      </c>
      <c r="O34" s="32">
        <f>SUM(C34:N34)</f>
        <v>381470.6963076354</v>
      </c>
      <c r="P34" s="57"/>
    </row>
    <row r="35" spans="1:16" s="35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6" s="35" customFormat="1"/>
    <row r="37" spans="1:16" s="35" customFormat="1"/>
    <row r="38" spans="1:16" s="35" customFormat="1" ht="12.75">
      <c r="B38" s="36" t="s">
        <v>63</v>
      </c>
    </row>
  </sheetData>
  <mergeCells count="13">
    <mergeCell ref="O3:O6"/>
    <mergeCell ref="I5:J5"/>
    <mergeCell ref="K5:L5"/>
    <mergeCell ref="A1:N1"/>
    <mergeCell ref="D4:L4"/>
    <mergeCell ref="C4:C5"/>
    <mergeCell ref="N3:N5"/>
    <mergeCell ref="M3:M5"/>
    <mergeCell ref="A3:A7"/>
    <mergeCell ref="B3:B5"/>
    <mergeCell ref="E5:F5"/>
    <mergeCell ref="G5:H5"/>
    <mergeCell ref="C3:L3"/>
  </mergeCells>
  <pageMargins left="0.19685039370078741" right="0.23622047244094491" top="0.55118110236220474" bottom="0.43307086614173229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6"/>
  <sheetViews>
    <sheetView tabSelected="1" zoomScaleSheetLayoutView="70" zoomScalePageLayoutView="55" workbookViewId="0">
      <selection activeCell="B123" sqref="B123"/>
    </sheetView>
  </sheetViews>
  <sheetFormatPr defaultRowHeight="11.25"/>
  <cols>
    <col min="1" max="1" width="3.140625" style="37" customWidth="1"/>
    <col min="2" max="2" width="28.28515625" style="37" customWidth="1"/>
    <col min="3" max="3" width="38" style="37" customWidth="1"/>
    <col min="4" max="4" width="39" style="37" customWidth="1"/>
    <col min="5" max="16384" width="9.140625" style="37"/>
  </cols>
  <sheetData>
    <row r="1" spans="1:4" ht="17.25" customHeight="1">
      <c r="A1" s="76" t="s">
        <v>82</v>
      </c>
      <c r="B1" s="76"/>
      <c r="C1" s="76"/>
      <c r="D1" s="76"/>
    </row>
    <row r="2" spans="1:4" ht="14.25">
      <c r="A2" s="76" t="s">
        <v>81</v>
      </c>
      <c r="B2" s="76"/>
      <c r="C2" s="76"/>
      <c r="D2" s="76"/>
    </row>
    <row r="3" spans="1:4" ht="2.25" customHeight="1">
      <c r="A3" s="47"/>
      <c r="B3" s="47"/>
      <c r="C3" s="47"/>
      <c r="D3" s="58"/>
    </row>
    <row r="4" spans="1:4" ht="48" customHeight="1">
      <c r="A4" s="79" t="s">
        <v>75</v>
      </c>
      <c r="B4" s="77" t="s">
        <v>76</v>
      </c>
      <c r="C4" s="77" t="s">
        <v>77</v>
      </c>
      <c r="D4" s="62"/>
    </row>
    <row r="5" spans="1:4" ht="96.75" customHeight="1">
      <c r="A5" s="80"/>
      <c r="B5" s="78"/>
      <c r="C5" s="78"/>
      <c r="D5" s="59" t="s">
        <v>78</v>
      </c>
    </row>
    <row r="6" spans="1:4">
      <c r="A6" s="27"/>
      <c r="B6" s="27"/>
      <c r="C6" s="28"/>
      <c r="D6" s="27" t="s">
        <v>79</v>
      </c>
    </row>
    <row r="7" spans="1:4">
      <c r="A7" s="27">
        <v>1</v>
      </c>
      <c r="B7" s="27">
        <v>2</v>
      </c>
      <c r="C7" s="28">
        <v>3</v>
      </c>
      <c r="D7" s="60">
        <v>5</v>
      </c>
    </row>
    <row r="8" spans="1:4" ht="46.5" customHeight="1">
      <c r="A8" s="25">
        <v>1</v>
      </c>
      <c r="B8" s="30" t="s">
        <v>29</v>
      </c>
      <c r="C8" s="51" t="s">
        <v>73</v>
      </c>
      <c r="D8" s="44">
        <v>3144.0369999999998</v>
      </c>
    </row>
    <row r="9" spans="1:4" ht="22.5" customHeight="1">
      <c r="A9" s="25"/>
      <c r="B9" s="30"/>
      <c r="C9" s="29" t="s">
        <v>62</v>
      </c>
      <c r="D9" s="44">
        <v>1660.5360000000001</v>
      </c>
    </row>
    <row r="10" spans="1:4" ht="33.75" customHeight="1">
      <c r="A10" s="25"/>
      <c r="B10" s="30"/>
      <c r="C10" s="51" t="s">
        <v>74</v>
      </c>
      <c r="D10" s="44">
        <v>887.07600000000002</v>
      </c>
    </row>
    <row r="11" spans="1:4" ht="12.75" customHeight="1">
      <c r="A11" s="25"/>
      <c r="B11" s="30"/>
      <c r="C11" s="29" t="s">
        <v>60</v>
      </c>
      <c r="D11" s="44">
        <v>876.36800000000005</v>
      </c>
    </row>
    <row r="12" spans="1:4" ht="12.75" customHeight="1">
      <c r="A12" s="25"/>
      <c r="B12" s="30"/>
      <c r="C12" s="29" t="s">
        <v>15</v>
      </c>
      <c r="D12" s="44">
        <v>996.45500000000004</v>
      </c>
    </row>
    <row r="13" spans="1:4" ht="12.75" customHeight="1">
      <c r="A13" s="25"/>
      <c r="B13" s="30"/>
      <c r="C13" s="29" t="s">
        <v>61</v>
      </c>
      <c r="D13" s="44">
        <v>1390.846</v>
      </c>
    </row>
    <row r="14" spans="1:4" ht="12.75" customHeight="1">
      <c r="A14" s="25"/>
      <c r="B14" s="81" t="s">
        <v>84</v>
      </c>
      <c r="C14" s="29"/>
      <c r="D14" s="45">
        <f>SUM(D8:D13)</f>
        <v>8955.3180000000011</v>
      </c>
    </row>
    <row r="15" spans="1:4" ht="33.75" customHeight="1">
      <c r="A15" s="25">
        <v>2</v>
      </c>
      <c r="B15" s="30" t="s">
        <v>28</v>
      </c>
      <c r="C15" s="29" t="s">
        <v>60</v>
      </c>
      <c r="D15" s="44">
        <v>806.95799999999997</v>
      </c>
    </row>
    <row r="16" spans="1:4" ht="12.75" customHeight="1">
      <c r="A16" s="25"/>
      <c r="B16" s="30"/>
      <c r="C16" s="29" t="s">
        <v>15</v>
      </c>
      <c r="D16" s="44">
        <v>1250.23</v>
      </c>
    </row>
    <row r="17" spans="1:4" ht="12.75" customHeight="1">
      <c r="A17" s="25"/>
      <c r="B17" s="81" t="s">
        <v>84</v>
      </c>
      <c r="C17" s="29"/>
      <c r="D17" s="45">
        <f>SUM(D15:D16)</f>
        <v>2057.1880000000001</v>
      </c>
    </row>
    <row r="18" spans="1:4" ht="42" customHeight="1">
      <c r="A18" s="25">
        <v>3</v>
      </c>
      <c r="B18" s="30" t="s">
        <v>30</v>
      </c>
      <c r="C18" s="51" t="s">
        <v>73</v>
      </c>
      <c r="D18" s="44">
        <v>1109.28</v>
      </c>
    </row>
    <row r="19" spans="1:4" ht="22.5" customHeight="1">
      <c r="A19" s="25"/>
      <c r="B19" s="30"/>
      <c r="C19" s="29" t="s">
        <v>62</v>
      </c>
      <c r="D19" s="44">
        <v>942.28899999999999</v>
      </c>
    </row>
    <row r="20" spans="1:4" ht="33.75" customHeight="1">
      <c r="A20" s="25"/>
      <c r="B20" s="30"/>
      <c r="C20" s="51" t="s">
        <v>74</v>
      </c>
      <c r="D20" s="44">
        <v>424.03100000000001</v>
      </c>
    </row>
    <row r="21" spans="1:4" ht="12.75" customHeight="1">
      <c r="A21" s="25"/>
      <c r="B21" s="30"/>
      <c r="C21" s="29" t="s">
        <v>60</v>
      </c>
      <c r="D21" s="44">
        <v>409.96</v>
      </c>
    </row>
    <row r="22" spans="1:4" ht="12.75" customHeight="1">
      <c r="A22" s="25"/>
      <c r="B22" s="30"/>
      <c r="C22" s="29" t="s">
        <v>15</v>
      </c>
      <c r="D22" s="44">
        <v>602.28700000000003</v>
      </c>
    </row>
    <row r="23" spans="1:4" ht="12.75" customHeight="1">
      <c r="A23" s="25"/>
      <c r="B23" s="30"/>
      <c r="C23" s="29" t="s">
        <v>61</v>
      </c>
      <c r="D23" s="44">
        <v>1712.4079999999999</v>
      </c>
    </row>
    <row r="24" spans="1:4" ht="12.75" customHeight="1">
      <c r="A24" s="25"/>
      <c r="B24" s="81" t="s">
        <v>84</v>
      </c>
      <c r="C24" s="29"/>
      <c r="D24" s="45">
        <f>SUM(D18:D23)</f>
        <v>5200.2549999999992</v>
      </c>
    </row>
    <row r="25" spans="1:4" ht="48" customHeight="1">
      <c r="A25" s="25">
        <v>4</v>
      </c>
      <c r="B25" s="30" t="s">
        <v>34</v>
      </c>
      <c r="C25" s="51" t="s">
        <v>73</v>
      </c>
      <c r="D25" s="44">
        <v>1116.3050000000001</v>
      </c>
    </row>
    <row r="26" spans="1:4" ht="22.5" customHeight="1">
      <c r="A26" s="25"/>
      <c r="B26" s="30"/>
      <c r="C26" s="29" t="s">
        <v>62</v>
      </c>
      <c r="D26" s="44">
        <v>529.17200000000003</v>
      </c>
    </row>
    <row r="27" spans="1:4" ht="33.75" customHeight="1">
      <c r="A27" s="25"/>
      <c r="B27" s="30"/>
      <c r="C27" s="51" t="s">
        <v>74</v>
      </c>
      <c r="D27" s="44">
        <v>214.94200000000001</v>
      </c>
    </row>
    <row r="28" spans="1:4" ht="12.75" customHeight="1">
      <c r="A28" s="25"/>
      <c r="B28" s="30"/>
      <c r="C28" s="29" t="s">
        <v>60</v>
      </c>
      <c r="D28" s="44">
        <v>386.017</v>
      </c>
    </row>
    <row r="29" spans="1:4" ht="12.75" customHeight="1">
      <c r="A29" s="25"/>
      <c r="B29" s="30"/>
      <c r="C29" s="29" t="s">
        <v>15</v>
      </c>
      <c r="D29" s="44">
        <v>550.73199999999997</v>
      </c>
    </row>
    <row r="30" spans="1:4" ht="12.75" customHeight="1">
      <c r="A30" s="25"/>
      <c r="B30" s="81" t="s">
        <v>84</v>
      </c>
      <c r="C30" s="29"/>
      <c r="D30" s="45">
        <f>SUM(D25:D29)</f>
        <v>2797.1680000000001</v>
      </c>
    </row>
    <row r="31" spans="1:4" ht="42" customHeight="1">
      <c r="A31" s="25">
        <v>5</v>
      </c>
      <c r="B31" s="30" t="s">
        <v>36</v>
      </c>
      <c r="C31" s="51" t="s">
        <v>73</v>
      </c>
      <c r="D31" s="44">
        <v>1927.816</v>
      </c>
    </row>
    <row r="32" spans="1:4" ht="12.75" customHeight="1">
      <c r="A32" s="25"/>
      <c r="B32" s="30"/>
      <c r="C32" s="29" t="s">
        <v>60</v>
      </c>
      <c r="D32" s="44">
        <v>346.75799999999998</v>
      </c>
    </row>
    <row r="33" spans="1:4" ht="33.75" customHeight="1">
      <c r="A33" s="25"/>
      <c r="B33" s="30"/>
      <c r="C33" s="51" t="s">
        <v>74</v>
      </c>
      <c r="D33" s="44">
        <v>383.97399999999999</v>
      </c>
    </row>
    <row r="34" spans="1:4" ht="12.75" customHeight="1">
      <c r="A34" s="25"/>
      <c r="B34" s="30"/>
      <c r="C34" s="29" t="s">
        <v>15</v>
      </c>
      <c r="D34" s="44">
        <v>1626.242</v>
      </c>
    </row>
    <row r="35" spans="1:4" ht="12.75" customHeight="1">
      <c r="A35" s="25"/>
      <c r="B35" s="30"/>
      <c r="C35" s="29" t="s">
        <v>61</v>
      </c>
      <c r="D35" s="44">
        <v>1457.248</v>
      </c>
    </row>
    <row r="36" spans="1:4" ht="12.75" customHeight="1">
      <c r="A36" s="25"/>
      <c r="B36" s="30"/>
      <c r="C36" s="29" t="s">
        <v>67</v>
      </c>
      <c r="D36" s="44">
        <v>597.41499999999996</v>
      </c>
    </row>
    <row r="37" spans="1:4" ht="12.75" customHeight="1">
      <c r="A37" s="25"/>
      <c r="B37" s="81" t="s">
        <v>84</v>
      </c>
      <c r="C37" s="29"/>
      <c r="D37" s="45">
        <f>SUM(D31:D36)</f>
        <v>6339.4530000000004</v>
      </c>
    </row>
    <row r="38" spans="1:4" ht="45.75" customHeight="1">
      <c r="A38" s="25">
        <v>6</v>
      </c>
      <c r="B38" s="26" t="s">
        <v>39</v>
      </c>
      <c r="C38" s="51" t="s">
        <v>73</v>
      </c>
      <c r="D38" s="44">
        <v>2721.0030000000002</v>
      </c>
    </row>
    <row r="39" spans="1:4" ht="12.75" customHeight="1">
      <c r="A39" s="25"/>
      <c r="B39" s="26"/>
      <c r="C39" s="29" t="s">
        <v>60</v>
      </c>
      <c r="D39" s="44">
        <v>682.31500000000005</v>
      </c>
    </row>
    <row r="40" spans="1:4" ht="33.75" customHeight="1">
      <c r="A40" s="25"/>
      <c r="B40" s="26"/>
      <c r="C40" s="51" t="s">
        <v>74</v>
      </c>
      <c r="D40" s="44">
        <v>421.57900000000001</v>
      </c>
    </row>
    <row r="41" spans="1:4" ht="12.75" customHeight="1">
      <c r="A41" s="25"/>
      <c r="B41" s="26"/>
      <c r="C41" s="29" t="s">
        <v>15</v>
      </c>
      <c r="D41" s="44">
        <v>1071.2650000000001</v>
      </c>
    </row>
    <row r="42" spans="1:4" ht="12.75" customHeight="1">
      <c r="A42" s="25"/>
      <c r="B42" s="26"/>
      <c r="C42" s="29" t="s">
        <v>61</v>
      </c>
      <c r="D42" s="44">
        <v>1332.037</v>
      </c>
    </row>
    <row r="43" spans="1:4" ht="12.75" customHeight="1">
      <c r="A43" s="25"/>
      <c r="B43" s="82" t="s">
        <v>84</v>
      </c>
      <c r="C43" s="29"/>
      <c r="D43" s="45">
        <f>SUM(D38:D42)</f>
        <v>6228.1990000000005</v>
      </c>
    </row>
    <row r="44" spans="1:4" ht="45.75" customHeight="1">
      <c r="A44" s="25">
        <v>7</v>
      </c>
      <c r="B44" s="26" t="s">
        <v>38</v>
      </c>
      <c r="C44" s="51" t="s">
        <v>73</v>
      </c>
      <c r="D44" s="44">
        <v>1037.3040000000001</v>
      </c>
    </row>
    <row r="45" spans="1:4" ht="12.75" customHeight="1">
      <c r="A45" s="25"/>
      <c r="B45" s="38"/>
      <c r="C45" s="29" t="s">
        <v>60</v>
      </c>
      <c r="D45" s="44">
        <v>611.77200000000005</v>
      </c>
    </row>
    <row r="46" spans="1:4" ht="22.5" customHeight="1">
      <c r="A46" s="25"/>
      <c r="B46" s="38"/>
      <c r="C46" s="29" t="s">
        <v>62</v>
      </c>
      <c r="D46" s="44">
        <v>847.62099999999998</v>
      </c>
    </row>
    <row r="47" spans="1:4" ht="33.75" customHeight="1">
      <c r="A47" s="25"/>
      <c r="B47" s="38"/>
      <c r="C47" s="51" t="s">
        <v>74</v>
      </c>
      <c r="D47" s="44">
        <v>450.68299999999999</v>
      </c>
    </row>
    <row r="48" spans="1:4" ht="12.75" customHeight="1">
      <c r="A48" s="25"/>
      <c r="B48" s="38"/>
      <c r="C48" s="29" t="s">
        <v>15</v>
      </c>
      <c r="D48" s="44">
        <v>624.33699999999999</v>
      </c>
    </row>
    <row r="49" spans="1:4" ht="12.75" customHeight="1">
      <c r="A49" s="25"/>
      <c r="B49" s="38"/>
      <c r="C49" s="29" t="s">
        <v>61</v>
      </c>
      <c r="D49" s="44">
        <v>1381.1610000000001</v>
      </c>
    </row>
    <row r="50" spans="1:4" ht="12.75" customHeight="1">
      <c r="A50" s="25"/>
      <c r="B50" s="83" t="s">
        <v>84</v>
      </c>
      <c r="C50" s="29"/>
      <c r="D50" s="45">
        <f>SUM(D44:D49)</f>
        <v>4952.8780000000006</v>
      </c>
    </row>
    <row r="51" spans="1:4" ht="12.75" customHeight="1">
      <c r="A51" s="25">
        <v>8</v>
      </c>
      <c r="B51" s="61" t="s">
        <v>40</v>
      </c>
      <c r="C51" s="29" t="s">
        <v>15</v>
      </c>
      <c r="D51" s="44">
        <v>354.39100000000002</v>
      </c>
    </row>
    <row r="52" spans="1:4" ht="12.75" customHeight="1">
      <c r="A52" s="25"/>
      <c r="B52" s="83" t="s">
        <v>84</v>
      </c>
      <c r="C52" s="29"/>
      <c r="D52" s="45">
        <f>SUM(D51:D51)</f>
        <v>354.39100000000002</v>
      </c>
    </row>
    <row r="53" spans="1:4" ht="45.75" customHeight="1">
      <c r="A53" s="25">
        <v>9</v>
      </c>
      <c r="B53" s="26" t="s">
        <v>41</v>
      </c>
      <c r="C53" s="51" t="s">
        <v>73</v>
      </c>
      <c r="D53" s="44">
        <v>4664.9769999999999</v>
      </c>
    </row>
    <row r="54" spans="1:4" ht="12.75" customHeight="1">
      <c r="A54" s="25"/>
      <c r="B54" s="38"/>
      <c r="C54" s="29" t="s">
        <v>60</v>
      </c>
      <c r="D54" s="44">
        <v>717.82500000000005</v>
      </c>
    </row>
    <row r="55" spans="1:4" ht="22.5" customHeight="1">
      <c r="A55" s="25"/>
      <c r="B55" s="38"/>
      <c r="C55" s="29" t="s">
        <v>62</v>
      </c>
      <c r="D55" s="44">
        <v>1677.751</v>
      </c>
    </row>
    <row r="56" spans="1:4" ht="33.75" customHeight="1">
      <c r="A56" s="25"/>
      <c r="B56" s="38"/>
      <c r="C56" s="51" t="s">
        <v>74</v>
      </c>
      <c r="D56" s="44">
        <v>1105.578</v>
      </c>
    </row>
    <row r="57" spans="1:4" ht="12.75" customHeight="1">
      <c r="A57" s="25"/>
      <c r="B57" s="38"/>
      <c r="C57" s="29" t="s">
        <v>15</v>
      </c>
      <c r="D57" s="44">
        <v>2246.5549999999998</v>
      </c>
    </row>
    <row r="58" spans="1:4" ht="12.75" customHeight="1">
      <c r="A58" s="25"/>
      <c r="B58" s="38"/>
      <c r="C58" s="29" t="s">
        <v>61</v>
      </c>
      <c r="D58" s="44">
        <v>1956.123</v>
      </c>
    </row>
    <row r="59" spans="1:4" ht="12.75" customHeight="1">
      <c r="A59" s="25"/>
      <c r="B59" s="83" t="s">
        <v>84</v>
      </c>
      <c r="C59" s="29"/>
      <c r="D59" s="45">
        <f>SUM(D53:D58)</f>
        <v>12368.808999999999</v>
      </c>
    </row>
    <row r="60" spans="1:4" ht="33.75" customHeight="1">
      <c r="A60" s="25">
        <v>10</v>
      </c>
      <c r="B60" s="38" t="s">
        <v>42</v>
      </c>
      <c r="C60" s="29" t="s">
        <v>66</v>
      </c>
      <c r="D60" s="44">
        <v>812.64</v>
      </c>
    </row>
    <row r="61" spans="1:4" ht="12.75" customHeight="1">
      <c r="A61" s="25"/>
      <c r="B61" s="38"/>
      <c r="C61" s="29" t="s">
        <v>60</v>
      </c>
      <c r="D61" s="44">
        <v>801.11400000000003</v>
      </c>
    </row>
    <row r="62" spans="1:4" ht="33.75" customHeight="1">
      <c r="A62" s="25"/>
      <c r="B62" s="38"/>
      <c r="C62" s="51" t="s">
        <v>74</v>
      </c>
      <c r="D62" s="44">
        <v>355.34</v>
      </c>
    </row>
    <row r="63" spans="1:4" ht="12.75" customHeight="1">
      <c r="A63" s="25"/>
      <c r="B63" s="38"/>
      <c r="C63" s="29" t="s">
        <v>15</v>
      </c>
      <c r="D63" s="44">
        <v>956.08900000000006</v>
      </c>
    </row>
    <row r="64" spans="1:4" ht="12.75" customHeight="1">
      <c r="A64" s="25"/>
      <c r="B64" s="38"/>
      <c r="C64" s="29" t="s">
        <v>61</v>
      </c>
      <c r="D64" s="44">
        <v>1294.4010000000001</v>
      </c>
    </row>
    <row r="65" spans="1:4" ht="12.75" customHeight="1">
      <c r="A65" s="25"/>
      <c r="B65" s="38"/>
      <c r="C65" s="29" t="s">
        <v>67</v>
      </c>
      <c r="D65" s="44">
        <v>194.958</v>
      </c>
    </row>
    <row r="66" spans="1:4" ht="12.75" customHeight="1">
      <c r="A66" s="25"/>
      <c r="B66" s="83" t="s">
        <v>84</v>
      </c>
      <c r="C66" s="29"/>
      <c r="D66" s="45">
        <f>SUM(D60:D65)</f>
        <v>4414.5419999999995</v>
      </c>
    </row>
    <row r="67" spans="1:4" ht="33.75" customHeight="1">
      <c r="A67" s="25">
        <v>11</v>
      </c>
      <c r="B67" s="38" t="s">
        <v>59</v>
      </c>
      <c r="C67" s="29" t="s">
        <v>15</v>
      </c>
      <c r="D67" s="44">
        <v>982.88599999999997</v>
      </c>
    </row>
    <row r="68" spans="1:4" ht="12.75" customHeight="1">
      <c r="A68" s="25"/>
      <c r="B68" s="83" t="s">
        <v>84</v>
      </c>
      <c r="C68" s="29"/>
      <c r="D68" s="45">
        <f>SUM(D67:D67)</f>
        <v>982.88599999999997</v>
      </c>
    </row>
    <row r="69" spans="1:4" ht="42" customHeight="1">
      <c r="A69" s="25">
        <v>12</v>
      </c>
      <c r="B69" s="26" t="s">
        <v>44</v>
      </c>
      <c r="C69" s="51" t="s">
        <v>73</v>
      </c>
      <c r="D69" s="44">
        <v>1349.434</v>
      </c>
    </row>
    <row r="70" spans="1:4" ht="12.75" customHeight="1">
      <c r="A70" s="25"/>
      <c r="B70" s="26"/>
      <c r="C70" s="29" t="s">
        <v>60</v>
      </c>
      <c r="D70" s="44">
        <v>567.01599999999996</v>
      </c>
    </row>
    <row r="71" spans="1:4" ht="33.75" customHeight="1">
      <c r="A71" s="25"/>
      <c r="B71" s="26"/>
      <c r="C71" s="29" t="s">
        <v>65</v>
      </c>
      <c r="D71" s="44">
        <v>433.226</v>
      </c>
    </row>
    <row r="72" spans="1:4" ht="22.5" customHeight="1">
      <c r="A72" s="25"/>
      <c r="B72" s="26"/>
      <c r="C72" s="29" t="s">
        <v>62</v>
      </c>
      <c r="D72" s="44">
        <v>894.59199999999998</v>
      </c>
    </row>
    <row r="73" spans="1:4" ht="12.75" customHeight="1">
      <c r="A73" s="25"/>
      <c r="B73" s="26"/>
      <c r="C73" s="29" t="s">
        <v>15</v>
      </c>
      <c r="D73" s="44">
        <v>950.82399999999996</v>
      </c>
    </row>
    <row r="74" spans="1:4" ht="12.75" customHeight="1">
      <c r="A74" s="25"/>
      <c r="B74" s="26"/>
      <c r="C74" s="29" t="s">
        <v>61</v>
      </c>
      <c r="D74" s="44">
        <v>1964.768</v>
      </c>
    </row>
    <row r="75" spans="1:4" ht="12.75" customHeight="1">
      <c r="A75" s="25"/>
      <c r="B75" s="26"/>
      <c r="C75" s="29" t="s">
        <v>67</v>
      </c>
      <c r="D75" s="44">
        <v>612.39300000000003</v>
      </c>
    </row>
    <row r="76" spans="1:4" ht="12.75" customHeight="1">
      <c r="A76" s="25"/>
      <c r="B76" s="82" t="s">
        <v>84</v>
      </c>
      <c r="C76" s="29"/>
      <c r="D76" s="45">
        <f>SUM(D69:D75)</f>
        <v>6772.2529999999997</v>
      </c>
    </row>
    <row r="77" spans="1:4" ht="33.75" customHeight="1">
      <c r="A77" s="25">
        <v>13</v>
      </c>
      <c r="B77" s="26" t="s">
        <v>45</v>
      </c>
      <c r="C77" s="29" t="s">
        <v>15</v>
      </c>
      <c r="D77" s="44">
        <v>933.40300000000002</v>
      </c>
    </row>
    <row r="78" spans="1:4" ht="12.75" customHeight="1">
      <c r="A78" s="25"/>
      <c r="B78" s="82" t="s">
        <v>84</v>
      </c>
      <c r="C78" s="29"/>
      <c r="D78" s="45">
        <f>SUM(D77:D77)</f>
        <v>933.40300000000002</v>
      </c>
    </row>
    <row r="79" spans="1:4" ht="33.75" customHeight="1">
      <c r="A79" s="25">
        <v>14</v>
      </c>
      <c r="B79" s="26" t="s">
        <v>46</v>
      </c>
      <c r="C79" s="29" t="s">
        <v>15</v>
      </c>
      <c r="D79" s="44">
        <v>1030.731</v>
      </c>
    </row>
    <row r="80" spans="1:4" ht="12.75" customHeight="1">
      <c r="A80" s="25"/>
      <c r="B80" s="26" t="s">
        <v>84</v>
      </c>
      <c r="C80" s="29"/>
      <c r="D80" s="45">
        <f>SUM(D79:D79)</f>
        <v>1030.731</v>
      </c>
    </row>
    <row r="81" spans="1:4" ht="33.75" customHeight="1">
      <c r="A81" s="25">
        <v>15</v>
      </c>
      <c r="B81" s="26" t="s">
        <v>47</v>
      </c>
      <c r="C81" s="29" t="s">
        <v>15</v>
      </c>
      <c r="D81" s="44">
        <v>1030.731</v>
      </c>
    </row>
    <row r="82" spans="1:4" ht="12.75" customHeight="1">
      <c r="A82" s="25"/>
      <c r="B82" s="82" t="s">
        <v>84</v>
      </c>
      <c r="C82" s="29"/>
      <c r="D82" s="45">
        <f>SUM(D81:D81)</f>
        <v>1030.731</v>
      </c>
    </row>
    <row r="83" spans="1:4" ht="33.75" customHeight="1">
      <c r="A83" s="25">
        <v>16</v>
      </c>
      <c r="B83" s="26" t="s">
        <v>48</v>
      </c>
      <c r="C83" s="29" t="s">
        <v>15</v>
      </c>
      <c r="D83" s="44">
        <v>1111.3869999999999</v>
      </c>
    </row>
    <row r="84" spans="1:4" ht="12.75" customHeight="1">
      <c r="A84" s="25"/>
      <c r="B84" s="82" t="s">
        <v>84</v>
      </c>
      <c r="C84" s="29"/>
      <c r="D84" s="45">
        <f>SUM(D83:D83)</f>
        <v>1111.3869999999999</v>
      </c>
    </row>
    <row r="85" spans="1:4" ht="33.75" customHeight="1">
      <c r="A85" s="25">
        <v>17</v>
      </c>
      <c r="B85" s="26" t="s">
        <v>49</v>
      </c>
      <c r="C85" s="29" t="s">
        <v>60</v>
      </c>
      <c r="D85" s="44">
        <v>683.61199999999997</v>
      </c>
    </row>
    <row r="86" spans="1:4" ht="12.75" customHeight="1">
      <c r="A86" s="25"/>
      <c r="B86" s="26"/>
      <c r="C86" s="29" t="s">
        <v>15</v>
      </c>
      <c r="D86" s="44">
        <v>856.57600000000002</v>
      </c>
    </row>
    <row r="87" spans="1:4" ht="12.75" customHeight="1">
      <c r="A87" s="25"/>
      <c r="B87" s="82" t="s">
        <v>84</v>
      </c>
      <c r="C87" s="29"/>
      <c r="D87" s="45">
        <f>SUM(D85:D86)</f>
        <v>1540.1880000000001</v>
      </c>
    </row>
    <row r="88" spans="1:4" ht="33.75" customHeight="1">
      <c r="A88" s="25">
        <v>18</v>
      </c>
      <c r="B88" s="26" t="s">
        <v>50</v>
      </c>
      <c r="C88" s="29" t="s">
        <v>66</v>
      </c>
      <c r="D88" s="44">
        <v>3658.2150000000001</v>
      </c>
    </row>
    <row r="89" spans="1:4" ht="12.75" customHeight="1">
      <c r="A89" s="25"/>
      <c r="B89" s="26"/>
      <c r="C89" s="29" t="s">
        <v>60</v>
      </c>
      <c r="D89" s="44">
        <v>536.86699999999996</v>
      </c>
    </row>
    <row r="90" spans="1:4" ht="33.75" customHeight="1">
      <c r="A90" s="25"/>
      <c r="B90" s="26"/>
      <c r="C90" s="51" t="s">
        <v>74</v>
      </c>
      <c r="D90" s="44">
        <v>378.173</v>
      </c>
    </row>
    <row r="91" spans="1:4" ht="12.75" customHeight="1">
      <c r="A91" s="25"/>
      <c r="B91" s="26"/>
      <c r="C91" s="29" t="s">
        <v>15</v>
      </c>
      <c r="D91" s="44">
        <v>942.98199999999997</v>
      </c>
    </row>
    <row r="92" spans="1:4" ht="12.75" customHeight="1">
      <c r="A92" s="25"/>
      <c r="B92" s="26"/>
      <c r="C92" s="29" t="s">
        <v>61</v>
      </c>
      <c r="D92" s="44">
        <v>820.99099999999999</v>
      </c>
    </row>
    <row r="93" spans="1:4" ht="12.75" customHeight="1">
      <c r="A93" s="25"/>
      <c r="B93" s="82" t="s">
        <v>84</v>
      </c>
      <c r="C93" s="29"/>
      <c r="D93" s="45">
        <f>SUM(D88:D92)</f>
        <v>6337.2280000000001</v>
      </c>
    </row>
    <row r="94" spans="1:4" ht="12.75" customHeight="1">
      <c r="A94" s="25">
        <v>19</v>
      </c>
      <c r="B94" s="46" t="s">
        <v>52</v>
      </c>
      <c r="C94" s="29" t="s">
        <v>15</v>
      </c>
      <c r="D94" s="44">
        <v>1400.2059999999999</v>
      </c>
    </row>
    <row r="95" spans="1:4" ht="12.75" customHeight="1">
      <c r="A95" s="25"/>
      <c r="B95" s="46"/>
      <c r="C95" s="29" t="s">
        <v>67</v>
      </c>
      <c r="D95" s="44">
        <v>609.76900000000001</v>
      </c>
    </row>
    <row r="96" spans="1:4" ht="12.75" customHeight="1">
      <c r="A96" s="25"/>
      <c r="B96" s="84" t="s">
        <v>84</v>
      </c>
      <c r="C96" s="29"/>
      <c r="D96" s="45">
        <f>SUM(D94:D95)</f>
        <v>2009.9749999999999</v>
      </c>
    </row>
    <row r="97" spans="1:4" ht="12.75" customHeight="1">
      <c r="A97" s="25">
        <v>20</v>
      </c>
      <c r="B97" s="46" t="s">
        <v>53</v>
      </c>
      <c r="C97" s="29" t="s">
        <v>60</v>
      </c>
      <c r="D97" s="44">
        <v>515.154</v>
      </c>
    </row>
    <row r="98" spans="1:4" ht="22.5" customHeight="1">
      <c r="A98" s="25"/>
      <c r="B98" s="46"/>
      <c r="C98" s="29" t="s">
        <v>62</v>
      </c>
      <c r="D98" s="44">
        <v>327.71699999999998</v>
      </c>
    </row>
    <row r="99" spans="1:4" ht="33.75" customHeight="1">
      <c r="A99" s="25"/>
      <c r="B99" s="46"/>
      <c r="C99" s="51" t="s">
        <v>68</v>
      </c>
      <c r="D99" s="44">
        <v>313.02</v>
      </c>
    </row>
    <row r="100" spans="1:4" ht="12.75">
      <c r="A100" s="25"/>
      <c r="B100" s="46"/>
      <c r="C100" s="29" t="s">
        <v>67</v>
      </c>
      <c r="D100" s="44">
        <v>297.14299999999997</v>
      </c>
    </row>
    <row r="101" spans="1:4" ht="12.75" customHeight="1">
      <c r="A101" s="25"/>
      <c r="B101" s="46"/>
      <c r="C101" s="29" t="s">
        <v>15</v>
      </c>
      <c r="D101" s="44">
        <v>455.26400000000001</v>
      </c>
    </row>
    <row r="102" spans="1:4" ht="12.75" customHeight="1">
      <c r="A102" s="25"/>
      <c r="B102" s="46"/>
      <c r="C102" s="29" t="s">
        <v>61</v>
      </c>
      <c r="D102" s="44">
        <v>638.73900000000003</v>
      </c>
    </row>
    <row r="103" spans="1:4" ht="12.75" customHeight="1">
      <c r="A103" s="25"/>
      <c r="B103" s="84" t="s">
        <v>84</v>
      </c>
      <c r="C103" s="29"/>
      <c r="D103" s="45">
        <f>SUM(D97:D102)</f>
        <v>2547.0370000000003</v>
      </c>
    </row>
    <row r="104" spans="1:4" ht="33.75" customHeight="1">
      <c r="A104" s="25">
        <v>21</v>
      </c>
      <c r="B104" s="26" t="s">
        <v>54</v>
      </c>
      <c r="C104" s="51" t="s">
        <v>74</v>
      </c>
      <c r="D104" s="44">
        <v>934.60599999999999</v>
      </c>
    </row>
    <row r="105" spans="1:4" ht="12.75" customHeight="1">
      <c r="A105" s="25"/>
      <c r="B105" s="26"/>
      <c r="C105" s="29" t="s">
        <v>15</v>
      </c>
      <c r="D105" s="44">
        <v>1081.9570000000001</v>
      </c>
    </row>
    <row r="106" spans="1:4" ht="12.75" customHeight="1">
      <c r="A106" s="25"/>
      <c r="B106" s="82" t="s">
        <v>84</v>
      </c>
      <c r="C106" s="29"/>
      <c r="D106" s="45">
        <f>SUM(D104:D105)</f>
        <v>2016.5630000000001</v>
      </c>
    </row>
    <row r="107" spans="1:4" ht="50.25" customHeight="1">
      <c r="A107" s="25">
        <v>22</v>
      </c>
      <c r="B107" s="26" t="s">
        <v>55</v>
      </c>
      <c r="C107" s="51" t="s">
        <v>73</v>
      </c>
      <c r="D107" s="44">
        <v>2944.0210000000002</v>
      </c>
    </row>
    <row r="108" spans="1:4" ht="12.75" customHeight="1">
      <c r="A108" s="25"/>
      <c r="B108" s="26"/>
      <c r="C108" s="29" t="s">
        <v>60</v>
      </c>
      <c r="D108" s="44">
        <v>570.23299999999995</v>
      </c>
    </row>
    <row r="109" spans="1:4" ht="22.5" customHeight="1">
      <c r="A109" s="25"/>
      <c r="B109" s="26"/>
      <c r="C109" s="29" t="s">
        <v>62</v>
      </c>
      <c r="D109" s="44">
        <v>1917.3409999999999</v>
      </c>
    </row>
    <row r="110" spans="1:4" ht="33.75" customHeight="1">
      <c r="A110" s="25"/>
      <c r="B110" s="26"/>
      <c r="C110" s="51" t="s">
        <v>68</v>
      </c>
      <c r="D110" s="44">
        <v>1423.172</v>
      </c>
    </row>
    <row r="111" spans="1:4" ht="12.75" customHeight="1">
      <c r="A111" s="25"/>
      <c r="B111" s="26"/>
      <c r="C111" s="29" t="s">
        <v>61</v>
      </c>
      <c r="D111" s="44">
        <v>2278.1680000000001</v>
      </c>
    </row>
    <row r="112" spans="1:4" ht="12.75" customHeight="1">
      <c r="A112" s="25"/>
      <c r="B112" s="82" t="s">
        <v>84</v>
      </c>
      <c r="C112" s="29"/>
      <c r="D112" s="45">
        <f>SUM(D107:D111)</f>
        <v>9132.9349999999995</v>
      </c>
    </row>
    <row r="113" spans="1:4" ht="33.75" customHeight="1">
      <c r="A113" s="25">
        <v>23</v>
      </c>
      <c r="B113" s="26" t="s">
        <v>56</v>
      </c>
      <c r="C113" s="29" t="s">
        <v>60</v>
      </c>
      <c r="D113" s="44">
        <v>587.47199999999998</v>
      </c>
    </row>
    <row r="114" spans="1:4" ht="33.75" customHeight="1">
      <c r="A114" s="25"/>
      <c r="B114" s="26"/>
      <c r="C114" s="51" t="s">
        <v>68</v>
      </c>
      <c r="D114" s="44">
        <v>448.15199999999999</v>
      </c>
    </row>
    <row r="115" spans="1:4" ht="12.75" customHeight="1">
      <c r="A115" s="25"/>
      <c r="B115" s="26"/>
      <c r="C115" s="29" t="s">
        <v>15</v>
      </c>
      <c r="D115" s="44">
        <v>873.09</v>
      </c>
    </row>
    <row r="116" spans="1:4" ht="12.75" customHeight="1">
      <c r="A116" s="25"/>
      <c r="B116" s="26"/>
      <c r="C116" s="29" t="s">
        <v>61</v>
      </c>
      <c r="D116" s="44">
        <v>1365.69</v>
      </c>
    </row>
    <row r="117" spans="1:4" ht="12.75" customHeight="1">
      <c r="A117" s="25"/>
      <c r="B117" s="82" t="s">
        <v>84</v>
      </c>
      <c r="C117" s="29"/>
      <c r="D117" s="45">
        <f>SUM(D113:D116)</f>
        <v>3274.404</v>
      </c>
    </row>
    <row r="118" spans="1:4" ht="44.25" customHeight="1">
      <c r="A118" s="25">
        <v>24</v>
      </c>
      <c r="B118" s="26" t="s">
        <v>57</v>
      </c>
      <c r="C118" s="51" t="s">
        <v>73</v>
      </c>
      <c r="D118" s="44">
        <v>1393.7460000000001</v>
      </c>
    </row>
    <row r="119" spans="1:4" ht="12.75" customHeight="1">
      <c r="A119" s="25"/>
      <c r="B119" s="26"/>
      <c r="C119" s="29" t="s">
        <v>60</v>
      </c>
      <c r="D119" s="44">
        <v>425.029</v>
      </c>
    </row>
    <row r="120" spans="1:4" ht="22.5" customHeight="1">
      <c r="A120" s="25"/>
      <c r="B120" s="26"/>
      <c r="C120" s="29" t="s">
        <v>62</v>
      </c>
      <c r="D120" s="44">
        <v>781.81299999999999</v>
      </c>
    </row>
    <row r="121" spans="1:4" ht="33.75" customHeight="1">
      <c r="A121" s="25"/>
      <c r="B121" s="26"/>
      <c r="C121" s="51" t="s">
        <v>68</v>
      </c>
      <c r="D121" s="44">
        <v>332.11099999999999</v>
      </c>
    </row>
    <row r="122" spans="1:4" ht="12.75" customHeight="1">
      <c r="A122" s="25"/>
      <c r="B122" s="26"/>
      <c r="C122" s="29" t="s">
        <v>15</v>
      </c>
      <c r="D122" s="44">
        <v>908.93899999999996</v>
      </c>
    </row>
    <row r="123" spans="1:4" ht="12.75" customHeight="1">
      <c r="A123" s="25"/>
      <c r="B123" s="82" t="s">
        <v>84</v>
      </c>
      <c r="C123" s="29"/>
      <c r="D123" s="45">
        <f>SUM(D118:D122)</f>
        <v>3841.6379999999999</v>
      </c>
    </row>
    <row r="124" spans="1:4" s="42" customFormat="1" ht="12.75" customHeight="1">
      <c r="A124" s="40"/>
      <c r="B124" s="40" t="s">
        <v>83</v>
      </c>
      <c r="C124" s="41"/>
      <c r="D124" s="39">
        <v>98010.532999999996</v>
      </c>
    </row>
    <row r="126" spans="1:4">
      <c r="D126" s="37" t="s">
        <v>80</v>
      </c>
    </row>
  </sheetData>
  <mergeCells count="5">
    <mergeCell ref="A1:D1"/>
    <mergeCell ref="A2:D2"/>
    <mergeCell ref="C4:C5"/>
    <mergeCell ref="A4:A5"/>
    <mergeCell ref="B4:B5"/>
  </mergeCells>
  <pageMargins left="0" right="0" top="0.39370078740157483" bottom="0.39370078740157483" header="0" footer="0"/>
  <pageSetup paperSize="9" scale="80" orientation="landscape" errors="blank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протоколов</vt:lpstr>
      <vt:lpstr>Реестр МКД</vt:lpstr>
      <vt:lpstr>Адресный перечень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2011-01-25T13:22:19Z</dcterms:modified>
</cp:coreProperties>
</file>