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с января по апрель" sheetId="4" r:id="rId1"/>
    <sheet name="май" sheetId="5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'с января по апрель'!$Q$1:$Q$514</definedName>
    <definedName name="Excel_BuiltIn__FilterDatabase_1" localSheetId="0">'с января по апрель'!$D$1:$D$510</definedName>
    <definedName name="Excel_BuiltIn__FilterDatabase_10" localSheetId="1">#REF!</definedName>
    <definedName name="Excel_BuiltIn__FilterDatabase_10" localSheetId="0">'[1]Диагностика ВДГО'!#REF!</definedName>
    <definedName name="Excel_BuiltIn__FilterDatabase_10">'[1]Диагностика ВДГО'!#REF!</definedName>
    <definedName name="Excel_BuiltIn__FilterDatabase_10_1" localSheetId="1">#REF!</definedName>
    <definedName name="Excel_BuiltIn__FilterDatabase_10_1">#REF!</definedName>
    <definedName name="Excel_BuiltIn__FilterDatabase_10_2" localSheetId="1">#REF!</definedName>
    <definedName name="Excel_BuiltIn__FilterDatabase_10_2">#REF!</definedName>
    <definedName name="Excel_BuiltIn__FilterDatabase_10_3" localSheetId="1">'[6]Диаг-ка ВДГО'!#REF!</definedName>
    <definedName name="Excel_BuiltIn__FilterDatabase_10_3">'[6]Диаг-ка ВДГО'!#REF!</definedName>
    <definedName name="Excel_BuiltIn__FilterDatabase_10_4" localSheetId="1">#REF!</definedName>
    <definedName name="Excel_BuiltIn__FilterDatabase_10_4">#REF!</definedName>
    <definedName name="Excel_BuiltIn__FilterDatabase_10_5" localSheetId="1">#REF!</definedName>
    <definedName name="Excel_BuiltIn__FilterDatabase_10_5">#REF!</definedName>
    <definedName name="Excel_BuiltIn__FilterDatabase_10_6" localSheetId="1">#REF!</definedName>
    <definedName name="Excel_BuiltIn__FilterDatabase_10_6">#REF!</definedName>
    <definedName name="Excel_BuiltIn__FilterDatabase_10_7" localSheetId="1">#REF!</definedName>
    <definedName name="Excel_BuiltIn__FilterDatabase_10_7">#REF!</definedName>
  </definedNames>
  <calcPr calcId="124519"/>
</workbook>
</file>

<file path=xl/calcChain.xml><?xml version="1.0" encoding="utf-8"?>
<calcChain xmlns="http://schemas.openxmlformats.org/spreadsheetml/2006/main">
  <c r="W10" i="5"/>
  <c r="AE10" s="1"/>
  <c r="W9"/>
  <c r="AE9" s="1"/>
  <c r="W8"/>
  <c r="AE8" s="1"/>
  <c r="W7"/>
  <c r="AE7" s="1"/>
  <c r="AE6"/>
  <c r="W5"/>
  <c r="AE5" s="1"/>
  <c r="AE4"/>
  <c r="AE3"/>
  <c r="W3"/>
  <c r="U199" i="4"/>
  <c r="U200"/>
  <c r="U201"/>
  <c r="U202"/>
  <c r="U203"/>
  <c r="U204"/>
  <c r="U205"/>
  <c r="U206"/>
  <c r="U207"/>
  <c r="U208"/>
  <c r="U209"/>
  <c r="U210"/>
  <c r="U211"/>
  <c r="U212"/>
  <c r="U213"/>
  <c r="U214"/>
  <c r="U215"/>
  <c r="U216"/>
  <c r="U217"/>
  <c r="U218"/>
  <c r="U219"/>
  <c r="U220"/>
  <c r="U221"/>
  <c r="U222"/>
  <c r="U223"/>
  <c r="U224"/>
  <c r="U225"/>
  <c r="U226"/>
  <c r="U227"/>
  <c r="U228"/>
  <c r="U229"/>
  <c r="U230"/>
  <c r="U231"/>
  <c r="U232"/>
  <c r="U233"/>
  <c r="U234"/>
  <c r="U235"/>
  <c r="U236"/>
  <c r="U237"/>
  <c r="U238"/>
  <c r="U239"/>
  <c r="U240"/>
  <c r="U241"/>
  <c r="U242"/>
  <c r="U243"/>
  <c r="U244"/>
  <c r="U245"/>
  <c r="U246"/>
  <c r="U247"/>
  <c r="U248"/>
  <c r="U249"/>
  <c r="U250"/>
  <c r="U251"/>
  <c r="U252"/>
  <c r="U253"/>
  <c r="U254"/>
  <c r="U255"/>
  <c r="U256"/>
  <c r="U257"/>
  <c r="U258"/>
  <c r="U259"/>
  <c r="U260"/>
  <c r="U261"/>
  <c r="U262"/>
  <c r="U263"/>
  <c r="U264"/>
  <c r="U265"/>
  <c r="U266"/>
  <c r="U267"/>
  <c r="U268"/>
  <c r="U269"/>
  <c r="U270"/>
  <c r="U271"/>
  <c r="U272"/>
  <c r="U273"/>
  <c r="U274"/>
  <c r="U275"/>
  <c r="U276"/>
  <c r="U277"/>
  <c r="U278"/>
  <c r="U279"/>
  <c r="U280"/>
  <c r="U281"/>
  <c r="U282"/>
  <c r="U283"/>
  <c r="U284"/>
  <c r="U285"/>
  <c r="U286"/>
  <c r="U287"/>
  <c r="U288"/>
  <c r="U289"/>
  <c r="U290"/>
  <c r="U291"/>
  <c r="U292"/>
  <c r="U293"/>
  <c r="U294"/>
  <c r="U295"/>
  <c r="U296"/>
  <c r="U297"/>
  <c r="U298"/>
  <c r="U299"/>
  <c r="U300"/>
  <c r="U301"/>
  <c r="U302"/>
  <c r="U303"/>
  <c r="U304"/>
  <c r="U305"/>
  <c r="U306"/>
  <c r="U307"/>
  <c r="U308"/>
  <c r="U309"/>
  <c r="U310"/>
  <c r="U311"/>
  <c r="U312"/>
  <c r="U313"/>
  <c r="U314"/>
  <c r="U315"/>
  <c r="U316"/>
  <c r="U317"/>
  <c r="U318"/>
  <c r="U319"/>
  <c r="U320"/>
  <c r="U321"/>
  <c r="U322"/>
  <c r="U323"/>
  <c r="U324"/>
  <c r="U325"/>
  <c r="U326"/>
  <c r="U327"/>
  <c r="U328"/>
  <c r="U329"/>
  <c r="U330"/>
  <c r="U331"/>
  <c r="U332"/>
  <c r="U333"/>
  <c r="U334"/>
  <c r="U335"/>
  <c r="U336"/>
  <c r="U337"/>
  <c r="U338"/>
  <c r="U339"/>
  <c r="U340"/>
  <c r="U341"/>
  <c r="U342"/>
  <c r="U343"/>
  <c r="U344"/>
  <c r="U345"/>
  <c r="U346"/>
  <c r="U347"/>
  <c r="U348"/>
  <c r="U349"/>
  <c r="U350"/>
  <c r="U351"/>
  <c r="U352"/>
  <c r="U353"/>
  <c r="U354"/>
  <c r="U355"/>
  <c r="U356"/>
  <c r="U357"/>
  <c r="U358"/>
  <c r="U359"/>
  <c r="U360"/>
  <c r="U361"/>
  <c r="U362"/>
  <c r="U363"/>
  <c r="U364"/>
  <c r="U365"/>
  <c r="U366"/>
  <c r="U367"/>
  <c r="U368"/>
  <c r="U369"/>
  <c r="U370"/>
  <c r="U371"/>
  <c r="U372"/>
  <c r="U373"/>
  <c r="U374"/>
  <c r="U375"/>
  <c r="U376"/>
  <c r="U377"/>
  <c r="U378"/>
  <c r="U379"/>
  <c r="U380"/>
  <c r="U381"/>
  <c r="U382"/>
  <c r="U383"/>
  <c r="U384"/>
  <c r="U385"/>
  <c r="U386"/>
  <c r="U387"/>
  <c r="U388"/>
  <c r="U389"/>
  <c r="U390"/>
  <c r="U391"/>
  <c r="U392"/>
  <c r="U393"/>
  <c r="U394"/>
  <c r="U395"/>
  <c r="U396"/>
  <c r="U397"/>
  <c r="U398"/>
  <c r="U399"/>
  <c r="U400"/>
  <c r="U401"/>
  <c r="U402"/>
  <c r="U403"/>
  <c r="U404"/>
  <c r="U405"/>
  <c r="U406"/>
  <c r="U407"/>
  <c r="U408"/>
  <c r="U409"/>
  <c r="U410"/>
  <c r="U411"/>
  <c r="U412"/>
  <c r="U413"/>
  <c r="U414"/>
  <c r="U415"/>
  <c r="U416"/>
  <c r="U417"/>
  <c r="U418"/>
  <c r="U419"/>
  <c r="U420"/>
  <c r="U421"/>
  <c r="U422"/>
  <c r="U423"/>
  <c r="U424"/>
  <c r="U425"/>
  <c r="U426"/>
  <c r="U427"/>
  <c r="U428"/>
  <c r="U429"/>
  <c r="U430"/>
  <c r="U431"/>
  <c r="U432"/>
  <c r="U433"/>
  <c r="U434"/>
  <c r="U435"/>
  <c r="U436"/>
  <c r="U437"/>
  <c r="U438"/>
  <c r="U439"/>
  <c r="U440"/>
  <c r="U441"/>
  <c r="U442"/>
  <c r="U443"/>
  <c r="U444"/>
  <c r="U445"/>
  <c r="U446"/>
  <c r="U447"/>
  <c r="U448"/>
  <c r="U449"/>
  <c r="U450"/>
  <c r="U451"/>
  <c r="U452"/>
  <c r="U453"/>
  <c r="U454"/>
  <c r="U455"/>
  <c r="U456"/>
  <c r="U457"/>
  <c r="U458"/>
  <c r="U459"/>
  <c r="U460"/>
  <c r="U461"/>
  <c r="U462"/>
  <c r="U463"/>
  <c r="U464"/>
  <c r="U465"/>
  <c r="U466"/>
  <c r="U467"/>
  <c r="U468"/>
  <c r="U469"/>
  <c r="U470"/>
  <c r="U471"/>
  <c r="U472"/>
  <c r="U473"/>
  <c r="U474"/>
  <c r="U475"/>
  <c r="U476"/>
  <c r="U477"/>
  <c r="U478"/>
  <c r="U479"/>
  <c r="U480"/>
  <c r="U481"/>
  <c r="U482"/>
  <c r="U483"/>
  <c r="U484"/>
  <c r="U485"/>
  <c r="U486"/>
  <c r="U487"/>
  <c r="U488"/>
  <c r="U489"/>
  <c r="U490"/>
  <c r="U491"/>
  <c r="U492"/>
  <c r="U493"/>
  <c r="U494"/>
  <c r="U495"/>
  <c r="U496"/>
  <c r="U497"/>
  <c r="U498"/>
  <c r="U499"/>
  <c r="U500"/>
  <c r="U501"/>
  <c r="U502"/>
  <c r="U503"/>
  <c r="U504"/>
  <c r="U505"/>
  <c r="U506"/>
  <c r="U507"/>
  <c r="U508"/>
  <c r="U509"/>
  <c r="U4"/>
  <c r="U5"/>
  <c r="U6"/>
  <c r="U7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U69"/>
  <c r="U70"/>
  <c r="U71"/>
  <c r="U72"/>
  <c r="U73"/>
  <c r="U74"/>
  <c r="U75"/>
  <c r="U76"/>
  <c r="U77"/>
  <c r="U78"/>
  <c r="U79"/>
  <c r="U80"/>
  <c r="U81"/>
  <c r="U82"/>
  <c r="U83"/>
  <c r="U84"/>
  <c r="U85"/>
  <c r="U86"/>
  <c r="U87"/>
  <c r="U88"/>
  <c r="U89"/>
  <c r="U90"/>
  <c r="U91"/>
  <c r="U92"/>
  <c r="U93"/>
  <c r="U94"/>
  <c r="U95"/>
  <c r="U96"/>
  <c r="U97"/>
  <c r="U98"/>
  <c r="U99"/>
  <c r="U100"/>
  <c r="U101"/>
  <c r="U102"/>
  <c r="U103"/>
  <c r="U104"/>
  <c r="U105"/>
  <c r="U106"/>
  <c r="U107"/>
  <c r="U108"/>
  <c r="U109"/>
  <c r="U110"/>
  <c r="U111"/>
  <c r="U112"/>
  <c r="U113"/>
  <c r="U114"/>
  <c r="U115"/>
  <c r="U116"/>
  <c r="U117"/>
  <c r="U118"/>
  <c r="U119"/>
  <c r="U120"/>
  <c r="U121"/>
  <c r="U122"/>
  <c r="U123"/>
  <c r="U124"/>
  <c r="U125"/>
  <c r="U126"/>
  <c r="U127"/>
  <c r="U128"/>
  <c r="U129"/>
  <c r="U130"/>
  <c r="U131"/>
  <c r="U132"/>
  <c r="U133"/>
  <c r="U134"/>
  <c r="U135"/>
  <c r="U136"/>
  <c r="U137"/>
  <c r="U138"/>
  <c r="U139"/>
  <c r="U140"/>
  <c r="U141"/>
  <c r="U142"/>
  <c r="U143"/>
  <c r="U144"/>
  <c r="U145"/>
  <c r="U146"/>
  <c r="U147"/>
  <c r="U148"/>
  <c r="U149"/>
  <c r="U150"/>
  <c r="U151"/>
  <c r="U152"/>
  <c r="U153"/>
  <c r="U154"/>
  <c r="U155"/>
  <c r="U156"/>
  <c r="U157"/>
  <c r="U158"/>
  <c r="U159"/>
  <c r="U160"/>
  <c r="U161"/>
  <c r="U162"/>
  <c r="U163"/>
  <c r="U164"/>
  <c r="U165"/>
  <c r="U166"/>
  <c r="U167"/>
  <c r="U168"/>
  <c r="U169"/>
  <c r="U170"/>
  <c r="U171"/>
  <c r="U172"/>
  <c r="U173"/>
  <c r="U174"/>
  <c r="U175"/>
  <c r="U176"/>
  <c r="U177"/>
  <c r="U178"/>
  <c r="U179"/>
  <c r="U180"/>
  <c r="U181"/>
  <c r="U182"/>
  <c r="U183"/>
  <c r="U184"/>
  <c r="U185"/>
  <c r="U186"/>
  <c r="U187"/>
  <c r="U188"/>
  <c r="U189"/>
  <c r="U190"/>
  <c r="U191"/>
  <c r="U192"/>
  <c r="U193"/>
  <c r="U194"/>
  <c r="U195"/>
  <c r="U196"/>
  <c r="U197"/>
  <c r="U198"/>
  <c r="U3"/>
  <c r="D509"/>
  <c r="AD509" s="1"/>
  <c r="AE509" s="1"/>
  <c r="AD508"/>
  <c r="AE508" s="1"/>
  <c r="AD507"/>
  <c r="AE507" s="1"/>
  <c r="AD506"/>
  <c r="AE506" s="1"/>
  <c r="AD505"/>
  <c r="AE505" s="1"/>
  <c r="AD504"/>
  <c r="AE504" s="1"/>
  <c r="AD503"/>
  <c r="AE503" s="1"/>
  <c r="AD502"/>
  <c r="AE502" s="1"/>
  <c r="AD501"/>
  <c r="AE501" s="1"/>
  <c r="AD500"/>
  <c r="AE500" s="1"/>
  <c r="D499"/>
  <c r="AD499" s="1"/>
  <c r="AE499" s="1"/>
  <c r="AD498"/>
  <c r="AE498" s="1"/>
  <c r="D497"/>
  <c r="AD497" s="1"/>
  <c r="AE497" s="1"/>
  <c r="AD496"/>
  <c r="AE496" s="1"/>
  <c r="AD495"/>
  <c r="AE495" s="1"/>
  <c r="AD494"/>
  <c r="AE494" s="1"/>
  <c r="AD493"/>
  <c r="AE493" s="1"/>
  <c r="AD492"/>
  <c r="AE492" s="1"/>
  <c r="AD491"/>
  <c r="AE491" s="1"/>
  <c r="AD490"/>
  <c r="AE490" s="1"/>
  <c r="AD489"/>
  <c r="AE489" s="1"/>
  <c r="AD488"/>
  <c r="AE488" s="1"/>
  <c r="AD487"/>
  <c r="AE487" s="1"/>
  <c r="AD486"/>
  <c r="AE486" s="1"/>
  <c r="AD485"/>
  <c r="AE485" s="1"/>
  <c r="AD484"/>
  <c r="AE484" s="1"/>
  <c r="AD483"/>
  <c r="AE483" s="1"/>
  <c r="AD482"/>
  <c r="AE482" s="1"/>
  <c r="AD481"/>
  <c r="AE481" s="1"/>
  <c r="AD480"/>
  <c r="AE480" s="1"/>
  <c r="AD479"/>
  <c r="AE479" s="1"/>
  <c r="AD478"/>
  <c r="AE478" s="1"/>
  <c r="AD477"/>
  <c r="AE477" s="1"/>
  <c r="AD476"/>
  <c r="AE476" s="1"/>
  <c r="AD475"/>
  <c r="AE475" s="1"/>
  <c r="AD474"/>
  <c r="AE474" s="1"/>
  <c r="AD473"/>
  <c r="AE473" s="1"/>
  <c r="AD472"/>
  <c r="AE472" s="1"/>
  <c r="AD471"/>
  <c r="AE471" s="1"/>
  <c r="AD470"/>
  <c r="AE470" s="1"/>
  <c r="AD469"/>
  <c r="AE469" s="1"/>
  <c r="AD468"/>
  <c r="AE468" s="1"/>
  <c r="D467"/>
  <c r="AD467" s="1"/>
  <c r="AE467" s="1"/>
  <c r="D466"/>
  <c r="AD466" s="1"/>
  <c r="AE466" s="1"/>
  <c r="D465"/>
  <c r="AD465" s="1"/>
  <c r="AE465" s="1"/>
  <c r="D464"/>
  <c r="AD464" s="1"/>
  <c r="AE464" s="1"/>
  <c r="AD463"/>
  <c r="AE463" s="1"/>
  <c r="D462"/>
  <c r="AD462" s="1"/>
  <c r="AE462" s="1"/>
  <c r="D461"/>
  <c r="AD461" s="1"/>
  <c r="AE461" s="1"/>
  <c r="D460"/>
  <c r="AD460" s="1"/>
  <c r="AE460" s="1"/>
  <c r="AD459"/>
  <c r="AE459" s="1"/>
  <c r="AD458"/>
  <c r="AE458" s="1"/>
  <c r="AD457"/>
  <c r="AE457" s="1"/>
  <c r="AD456"/>
  <c r="AE456" s="1"/>
  <c r="AD455"/>
  <c r="AE455" s="1"/>
  <c r="D454"/>
  <c r="AD454" s="1"/>
  <c r="AE454" s="1"/>
  <c r="D453"/>
  <c r="AD453" s="1"/>
  <c r="AE453" s="1"/>
  <c r="D452"/>
  <c r="AD452" s="1"/>
  <c r="AE452" s="1"/>
  <c r="D451"/>
  <c r="AD451" s="1"/>
  <c r="AE451" s="1"/>
  <c r="AD450"/>
  <c r="AE450" s="1"/>
  <c r="D449"/>
  <c r="AD449" s="1"/>
  <c r="AE449" s="1"/>
  <c r="AD448"/>
  <c r="AE448" s="1"/>
  <c r="AD447"/>
  <c r="AE447" s="1"/>
  <c r="D446"/>
  <c r="AD446" s="1"/>
  <c r="AE446" s="1"/>
  <c r="AD445"/>
  <c r="AE445" s="1"/>
  <c r="AD444"/>
  <c r="AE444" s="1"/>
  <c r="D443"/>
  <c r="AD443" s="1"/>
  <c r="AE443" s="1"/>
  <c r="D442"/>
  <c r="AD442" s="1"/>
  <c r="AE442" s="1"/>
  <c r="D441"/>
  <c r="AD441" s="1"/>
  <c r="AE441" s="1"/>
  <c r="D440"/>
  <c r="AD440" s="1"/>
  <c r="AE440" s="1"/>
  <c r="AD439"/>
  <c r="AE439" s="1"/>
  <c r="AD438"/>
  <c r="AE438" s="1"/>
  <c r="D437"/>
  <c r="AD437" s="1"/>
  <c r="AE437" s="1"/>
  <c r="AD436"/>
  <c r="AE436" s="1"/>
  <c r="AD435"/>
  <c r="AE435" s="1"/>
  <c r="AD434"/>
  <c r="AE434" s="1"/>
  <c r="G433"/>
  <c r="AD433" s="1"/>
  <c r="AE433" s="1"/>
  <c r="G432"/>
  <c r="AD432" s="1"/>
  <c r="AE432" s="1"/>
  <c r="AD431"/>
  <c r="AE431" s="1"/>
  <c r="G430"/>
  <c r="AD430" s="1"/>
  <c r="AE430" s="1"/>
  <c r="G429"/>
  <c r="AD429" s="1"/>
  <c r="AE429" s="1"/>
  <c r="G428"/>
  <c r="AD428" s="1"/>
  <c r="AE428" s="1"/>
  <c r="H427"/>
  <c r="AD427" s="1"/>
  <c r="AE427" s="1"/>
  <c r="H426"/>
  <c r="AD426" s="1"/>
  <c r="AE426" s="1"/>
  <c r="G425"/>
  <c r="AD425" s="1"/>
  <c r="AE425" s="1"/>
  <c r="G424"/>
  <c r="AD424" s="1"/>
  <c r="AE424" s="1"/>
  <c r="G423"/>
  <c r="AD423" s="1"/>
  <c r="AE423" s="1"/>
  <c r="AD422"/>
  <c r="AE422" s="1"/>
  <c r="G421"/>
  <c r="AD421" s="1"/>
  <c r="AE421" s="1"/>
  <c r="AD420"/>
  <c r="AE420" s="1"/>
  <c r="G419"/>
  <c r="AD419" s="1"/>
  <c r="AE419" s="1"/>
  <c r="G418"/>
  <c r="AD418" s="1"/>
  <c r="AE418" s="1"/>
  <c r="G417"/>
  <c r="AD417" s="1"/>
  <c r="AE417" s="1"/>
  <c r="AD416"/>
  <c r="AE416" s="1"/>
  <c r="G415"/>
  <c r="AD415" s="1"/>
  <c r="AE415" s="1"/>
  <c r="G414"/>
  <c r="AD414" s="1"/>
  <c r="AE414" s="1"/>
  <c r="G413"/>
  <c r="AD413" s="1"/>
  <c r="AE413" s="1"/>
  <c r="G412"/>
  <c r="AD412" s="1"/>
  <c r="AE412" s="1"/>
  <c r="AE411"/>
  <c r="AD410"/>
  <c r="AE410" s="1"/>
  <c r="AD409"/>
  <c r="AE409" s="1"/>
  <c r="AB408"/>
  <c r="W408"/>
  <c r="S408"/>
  <c r="R408"/>
  <c r="Q408"/>
  <c r="AB407"/>
  <c r="W407"/>
  <c r="R407"/>
  <c r="AB406"/>
  <c r="W406"/>
  <c r="S406"/>
  <c r="R406"/>
  <c r="Q406"/>
  <c r="AB405"/>
  <c r="W405"/>
  <c r="S405"/>
  <c r="R405"/>
  <c r="Q405"/>
  <c r="AD404"/>
  <c r="AE404" s="1"/>
  <c r="AD403"/>
  <c r="AE403" s="1"/>
  <c r="H402"/>
  <c r="AD402" s="1"/>
  <c r="AE402" s="1"/>
  <c r="G401"/>
  <c r="AD401" s="1"/>
  <c r="AE401" s="1"/>
  <c r="AD400"/>
  <c r="AE400" s="1"/>
  <c r="AD399"/>
  <c r="AE399" s="1"/>
  <c r="AD398"/>
  <c r="AE398" s="1"/>
  <c r="W397"/>
  <c r="AD397" s="1"/>
  <c r="AE397" s="1"/>
  <c r="G396"/>
  <c r="AD396" s="1"/>
  <c r="AE396" s="1"/>
  <c r="G395"/>
  <c r="AD395" s="1"/>
  <c r="AE395" s="1"/>
  <c r="G394"/>
  <c r="AD394" s="1"/>
  <c r="AE394" s="1"/>
  <c r="AD393"/>
  <c r="AE393" s="1"/>
  <c r="AD392"/>
  <c r="AE392" s="1"/>
  <c r="AD391"/>
  <c r="AE391" s="1"/>
  <c r="AD390"/>
  <c r="AE390" s="1"/>
  <c r="AD389"/>
  <c r="AE389" s="1"/>
  <c r="AD388"/>
  <c r="AE388" s="1"/>
  <c r="G387"/>
  <c r="AD387" s="1"/>
  <c r="AE387" s="1"/>
  <c r="AD386"/>
  <c r="AE386" s="1"/>
  <c r="G385"/>
  <c r="AD385" s="1"/>
  <c r="AE385" s="1"/>
  <c r="G384"/>
  <c r="AD384" s="1"/>
  <c r="AE384" s="1"/>
  <c r="G383"/>
  <c r="AD383" s="1"/>
  <c r="AE383" s="1"/>
  <c r="G382"/>
  <c r="AD382" s="1"/>
  <c r="AE382" s="1"/>
  <c r="G381"/>
  <c r="AD381" s="1"/>
  <c r="AE381" s="1"/>
  <c r="AD380"/>
  <c r="AE380" s="1"/>
  <c r="AD379"/>
  <c r="AE379" s="1"/>
  <c r="AD378"/>
  <c r="AE378" s="1"/>
  <c r="AD377"/>
  <c r="AE377" s="1"/>
  <c r="AD376"/>
  <c r="AE376" s="1"/>
  <c r="AD375"/>
  <c r="AE375" s="1"/>
  <c r="W374"/>
  <c r="AD374" s="1"/>
  <c r="AE374" s="1"/>
  <c r="W373"/>
  <c r="AD373" s="1"/>
  <c r="AE373" s="1"/>
  <c r="AD372"/>
  <c r="AE372" s="1"/>
  <c r="AD371"/>
  <c r="AE371" s="1"/>
  <c r="AD370"/>
  <c r="AE370" s="1"/>
  <c r="G369"/>
  <c r="AD369" s="1"/>
  <c r="AE369" s="1"/>
  <c r="H368"/>
  <c r="AD368" s="1"/>
  <c r="AE368" s="1"/>
  <c r="AD367"/>
  <c r="AE367" s="1"/>
  <c r="G366"/>
  <c r="AD366" s="1"/>
  <c r="AE366" s="1"/>
  <c r="G365"/>
  <c r="AD365" s="1"/>
  <c r="AE365" s="1"/>
  <c r="AD364"/>
  <c r="AE364" s="1"/>
  <c r="G363"/>
  <c r="AD363" s="1"/>
  <c r="AE363" s="1"/>
  <c r="G362"/>
  <c r="AD362" s="1"/>
  <c r="AE362" s="1"/>
  <c r="AD361"/>
  <c r="AE361" s="1"/>
  <c r="AD360"/>
  <c r="AE360" s="1"/>
  <c r="AD359"/>
  <c r="AE359" s="1"/>
  <c r="W358"/>
  <c r="H358"/>
  <c r="G357"/>
  <c r="AD357" s="1"/>
  <c r="AE357" s="1"/>
  <c r="G356"/>
  <c r="AD356" s="1"/>
  <c r="AE356" s="1"/>
  <c r="W355"/>
  <c r="H355"/>
  <c r="G354"/>
  <c r="AD354" s="1"/>
  <c r="AE354" s="1"/>
  <c r="AD353"/>
  <c r="AE353" s="1"/>
  <c r="AD352"/>
  <c r="AE352" s="1"/>
  <c r="G351"/>
  <c r="AD351" s="1"/>
  <c r="AE351" s="1"/>
  <c r="AD350"/>
  <c r="AE350" s="1"/>
  <c r="G349"/>
  <c r="AD349" s="1"/>
  <c r="AE349" s="1"/>
  <c r="G348"/>
  <c r="AD348" s="1"/>
  <c r="AE348" s="1"/>
  <c r="G347"/>
  <c r="AD347" s="1"/>
  <c r="AE347" s="1"/>
  <c r="G346"/>
  <c r="AD346" s="1"/>
  <c r="AE346" s="1"/>
  <c r="AD345"/>
  <c r="AE345" s="1"/>
  <c r="I344"/>
  <c r="AD344" s="1"/>
  <c r="AE344" s="1"/>
  <c r="AD343"/>
  <c r="AE343" s="1"/>
  <c r="G342"/>
  <c r="AD342" s="1"/>
  <c r="AE342" s="1"/>
  <c r="G341"/>
  <c r="AD341" s="1"/>
  <c r="AE341" s="1"/>
  <c r="G340"/>
  <c r="AD340" s="1"/>
  <c r="AE340" s="1"/>
  <c r="AD339"/>
  <c r="AE339" s="1"/>
  <c r="AD338"/>
  <c r="AE338" s="1"/>
  <c r="G337"/>
  <c r="AD337" s="1"/>
  <c r="AE337" s="1"/>
  <c r="AD336"/>
  <c r="AE336" s="1"/>
  <c r="G335"/>
  <c r="AD335" s="1"/>
  <c r="AE335" s="1"/>
  <c r="G334"/>
  <c r="AD334" s="1"/>
  <c r="AE334" s="1"/>
  <c r="AD333"/>
  <c r="AE333" s="1"/>
  <c r="G332"/>
  <c r="AD332" s="1"/>
  <c r="AE332" s="1"/>
  <c r="G331"/>
  <c r="AD331" s="1"/>
  <c r="AE331" s="1"/>
  <c r="G330"/>
  <c r="AD330" s="1"/>
  <c r="AE330" s="1"/>
  <c r="AD329"/>
  <c r="AE329" s="1"/>
  <c r="AB328"/>
  <c r="S328"/>
  <c r="R328"/>
  <c r="Q328"/>
  <c r="G327"/>
  <c r="AD327" s="1"/>
  <c r="AE327" s="1"/>
  <c r="G326"/>
  <c r="AD326" s="1"/>
  <c r="AE326" s="1"/>
  <c r="AD325"/>
  <c r="AE325" s="1"/>
  <c r="AD324"/>
  <c r="AE324" s="1"/>
  <c r="AD323"/>
  <c r="AE323" s="1"/>
  <c r="AD322"/>
  <c r="AE322" s="1"/>
  <c r="AD321"/>
  <c r="AE321" s="1"/>
  <c r="AD320"/>
  <c r="AE320" s="1"/>
  <c r="AD319"/>
  <c r="AE319" s="1"/>
  <c r="AD318"/>
  <c r="AE318" s="1"/>
  <c r="AD317"/>
  <c r="AE317" s="1"/>
  <c r="AD316"/>
  <c r="AE316" s="1"/>
  <c r="G315"/>
  <c r="AD315" s="1"/>
  <c r="AE315" s="1"/>
  <c r="AD314"/>
  <c r="AE314" s="1"/>
  <c r="G313"/>
  <c r="AD313" s="1"/>
  <c r="AE313" s="1"/>
  <c r="AD312"/>
  <c r="AE312" s="1"/>
  <c r="G311"/>
  <c r="AD311" s="1"/>
  <c r="AE311" s="1"/>
  <c r="AD310"/>
  <c r="AE310" s="1"/>
  <c r="AD309"/>
  <c r="AE309" s="1"/>
  <c r="G308"/>
  <c r="AD308" s="1"/>
  <c r="AE308" s="1"/>
  <c r="AD307"/>
  <c r="AE307" s="1"/>
  <c r="G306"/>
  <c r="AD306" s="1"/>
  <c r="AE306" s="1"/>
  <c r="AD305"/>
  <c r="AE305" s="1"/>
  <c r="AD304"/>
  <c r="AE304" s="1"/>
  <c r="AD303"/>
  <c r="AE303" s="1"/>
  <c r="G302"/>
  <c r="AD302" s="1"/>
  <c r="AE302" s="1"/>
  <c r="AD301"/>
  <c r="AE301" s="1"/>
  <c r="AB300"/>
  <c r="S300"/>
  <c r="R300"/>
  <c r="Q300"/>
  <c r="G299"/>
  <c r="AD299" s="1"/>
  <c r="AE299" s="1"/>
  <c r="AB298"/>
  <c r="W298"/>
  <c r="S298"/>
  <c r="R298"/>
  <c r="Q298"/>
  <c r="AB297"/>
  <c r="W297"/>
  <c r="S297"/>
  <c r="R297"/>
  <c r="Q297"/>
  <c r="AD296"/>
  <c r="AE296" s="1"/>
  <c r="AD295"/>
  <c r="AE295" s="1"/>
  <c r="AD294"/>
  <c r="AE294" s="1"/>
  <c r="G293"/>
  <c r="AD293" s="1"/>
  <c r="AE293" s="1"/>
  <c r="G292"/>
  <c r="AD292" s="1"/>
  <c r="AE292" s="1"/>
  <c r="AD291"/>
  <c r="AE291" s="1"/>
  <c r="G290"/>
  <c r="AD290" s="1"/>
  <c r="AE290" s="1"/>
  <c r="G289"/>
  <c r="AD289" s="1"/>
  <c r="AE289" s="1"/>
  <c r="AD288"/>
  <c r="AE288" s="1"/>
  <c r="AD287"/>
  <c r="AE287" s="1"/>
  <c r="AB286"/>
  <c r="S286"/>
  <c r="R286"/>
  <c r="Q286"/>
  <c r="AD285"/>
  <c r="AE285" s="1"/>
  <c r="AD284"/>
  <c r="AE284" s="1"/>
  <c r="AD283"/>
  <c r="AE283" s="1"/>
  <c r="AD282"/>
  <c r="AE282" s="1"/>
  <c r="G281"/>
  <c r="AD281" s="1"/>
  <c r="AE281" s="1"/>
  <c r="AD280"/>
  <c r="AE280" s="1"/>
  <c r="AD279"/>
  <c r="AE279" s="1"/>
  <c r="AD278"/>
  <c r="AE278" s="1"/>
  <c r="AD277"/>
  <c r="AE277" s="1"/>
  <c r="AD276"/>
  <c r="AE276" s="1"/>
  <c r="AD275"/>
  <c r="AE275" s="1"/>
  <c r="AD274"/>
  <c r="AE274" s="1"/>
  <c r="AD273"/>
  <c r="AE273" s="1"/>
  <c r="AD272"/>
  <c r="AE272" s="1"/>
  <c r="AD271"/>
  <c r="AE271" s="1"/>
  <c r="AD270"/>
  <c r="AE270" s="1"/>
  <c r="AD269"/>
  <c r="AE269" s="1"/>
  <c r="AD268"/>
  <c r="AE268" s="1"/>
  <c r="AD267"/>
  <c r="AE267" s="1"/>
  <c r="AD266"/>
  <c r="AE266" s="1"/>
  <c r="AD265"/>
  <c r="AE265" s="1"/>
  <c r="AD264"/>
  <c r="AE264" s="1"/>
  <c r="AD263"/>
  <c r="AE263" s="1"/>
  <c r="AD262"/>
  <c r="AE262" s="1"/>
  <c r="AD261"/>
  <c r="AE261" s="1"/>
  <c r="AD260"/>
  <c r="AE260" s="1"/>
  <c r="G259"/>
  <c r="AD259" s="1"/>
  <c r="AE259" s="1"/>
  <c r="AD258"/>
  <c r="AE258" s="1"/>
  <c r="G257"/>
  <c r="AD257" s="1"/>
  <c r="AE257" s="1"/>
  <c r="G256"/>
  <c r="AD256" s="1"/>
  <c r="AE256" s="1"/>
  <c r="AD255"/>
  <c r="AE255" s="1"/>
  <c r="AD254"/>
  <c r="AE254" s="1"/>
  <c r="AD253"/>
  <c r="AE253" s="1"/>
  <c r="AD252"/>
  <c r="AE252" s="1"/>
  <c r="G251"/>
  <c r="AD251" s="1"/>
  <c r="AE251" s="1"/>
  <c r="AD250"/>
  <c r="AE250" s="1"/>
  <c r="G249"/>
  <c r="AD249" s="1"/>
  <c r="AE249" s="1"/>
  <c r="AD248"/>
  <c r="AE248" s="1"/>
  <c r="G247"/>
  <c r="AD247" s="1"/>
  <c r="AE247" s="1"/>
  <c r="AD246"/>
  <c r="AE246" s="1"/>
  <c r="G245"/>
  <c r="AD245" s="1"/>
  <c r="AE245" s="1"/>
  <c r="AD244"/>
  <c r="AE244" s="1"/>
  <c r="AD243"/>
  <c r="AE243" s="1"/>
  <c r="AD242"/>
  <c r="AE242" s="1"/>
  <c r="G241"/>
  <c r="AD241" s="1"/>
  <c r="AE241" s="1"/>
  <c r="G240"/>
  <c r="AD240" s="1"/>
  <c r="AE240" s="1"/>
  <c r="G239"/>
  <c r="AD239" s="1"/>
  <c r="AE239" s="1"/>
  <c r="AD238"/>
  <c r="AE238" s="1"/>
  <c r="G237"/>
  <c r="AD237" s="1"/>
  <c r="AE237" s="1"/>
  <c r="AD236"/>
  <c r="AE236" s="1"/>
  <c r="AD235"/>
  <c r="AE235" s="1"/>
  <c r="G234"/>
  <c r="AD234" s="1"/>
  <c r="AE234" s="1"/>
  <c r="G233"/>
  <c r="AD233" s="1"/>
  <c r="AE233" s="1"/>
  <c r="G232"/>
  <c r="AD232" s="1"/>
  <c r="AE232" s="1"/>
  <c r="AD231"/>
  <c r="AE231" s="1"/>
  <c r="G230"/>
  <c r="AD230" s="1"/>
  <c r="AE230" s="1"/>
  <c r="G229"/>
  <c r="AD229" s="1"/>
  <c r="AE229" s="1"/>
  <c r="G228"/>
  <c r="AD228" s="1"/>
  <c r="AE228" s="1"/>
  <c r="AD227"/>
  <c r="AE227" s="1"/>
  <c r="G226"/>
  <c r="AD226" s="1"/>
  <c r="AE226" s="1"/>
  <c r="G225"/>
  <c r="AD225" s="1"/>
  <c r="AE225" s="1"/>
  <c r="G224"/>
  <c r="AD224" s="1"/>
  <c r="AE224" s="1"/>
  <c r="G223"/>
  <c r="AD223" s="1"/>
  <c r="AE223" s="1"/>
  <c r="G222"/>
  <c r="AD222" s="1"/>
  <c r="AE222" s="1"/>
  <c r="AD221"/>
  <c r="AE221" s="1"/>
  <c r="AD220"/>
  <c r="AE220" s="1"/>
  <c r="G219"/>
  <c r="AD219" s="1"/>
  <c r="AE219" s="1"/>
  <c r="G218"/>
  <c r="AD218" s="1"/>
  <c r="AE218" s="1"/>
  <c r="G217"/>
  <c r="AD217" s="1"/>
  <c r="AE217" s="1"/>
  <c r="AD216"/>
  <c r="AE216" s="1"/>
  <c r="G215"/>
  <c r="AD215" s="1"/>
  <c r="AE215" s="1"/>
  <c r="G214"/>
  <c r="AD214" s="1"/>
  <c r="AE214" s="1"/>
  <c r="G213"/>
  <c r="AD213" s="1"/>
  <c r="AE213" s="1"/>
  <c r="G212"/>
  <c r="AD212" s="1"/>
  <c r="AE212" s="1"/>
  <c r="G211"/>
  <c r="AD211" s="1"/>
  <c r="AE211" s="1"/>
  <c r="G210"/>
  <c r="AD210" s="1"/>
  <c r="AE210" s="1"/>
  <c r="G209"/>
  <c r="AD209" s="1"/>
  <c r="AE209" s="1"/>
  <c r="G208"/>
  <c r="AD208" s="1"/>
  <c r="AE208" s="1"/>
  <c r="G207"/>
  <c r="AD207" s="1"/>
  <c r="AE207" s="1"/>
  <c r="G206"/>
  <c r="AD206" s="1"/>
  <c r="AE206" s="1"/>
  <c r="G205"/>
  <c r="AD205" s="1"/>
  <c r="AE205" s="1"/>
  <c r="AD204"/>
  <c r="AE204" s="1"/>
  <c r="AD203"/>
  <c r="AE203" s="1"/>
  <c r="G202"/>
  <c r="AD202" s="1"/>
  <c r="AE202" s="1"/>
  <c r="G201"/>
  <c r="AD201" s="1"/>
  <c r="AE201" s="1"/>
  <c r="G200"/>
  <c r="AD200" s="1"/>
  <c r="AE200" s="1"/>
  <c r="G199"/>
  <c r="AD199" s="1"/>
  <c r="AE199" s="1"/>
  <c r="G198"/>
  <c r="AD198" s="1"/>
  <c r="AE198" s="1"/>
  <c r="AD197"/>
  <c r="AE197" s="1"/>
  <c r="G196"/>
  <c r="AD196" s="1"/>
  <c r="AE196" s="1"/>
  <c r="W195"/>
  <c r="AD195" s="1"/>
  <c r="AE195" s="1"/>
  <c r="AD194"/>
  <c r="AE194" s="1"/>
  <c r="G193"/>
  <c r="AD193" s="1"/>
  <c r="AE193" s="1"/>
  <c r="AD192"/>
  <c r="AE192" s="1"/>
  <c r="AD191"/>
  <c r="AE191" s="1"/>
  <c r="G190"/>
  <c r="AD190" s="1"/>
  <c r="AE190" s="1"/>
  <c r="AD189"/>
  <c r="AE189" s="1"/>
  <c r="AD188"/>
  <c r="AE188" s="1"/>
  <c r="AD187"/>
  <c r="AE187" s="1"/>
  <c r="G186"/>
  <c r="AD186" s="1"/>
  <c r="AE186" s="1"/>
  <c r="AD185"/>
  <c r="AE185" s="1"/>
  <c r="AB184"/>
  <c r="W184"/>
  <c r="S184"/>
  <c r="R184"/>
  <c r="Q184"/>
  <c r="AD183"/>
  <c r="AE183" s="1"/>
  <c r="AD182"/>
  <c r="AE182" s="1"/>
  <c r="G181"/>
  <c r="AD181" s="1"/>
  <c r="AE181" s="1"/>
  <c r="G180"/>
  <c r="AD180" s="1"/>
  <c r="AE180" s="1"/>
  <c r="G179"/>
  <c r="AD179" s="1"/>
  <c r="AE179" s="1"/>
  <c r="G178"/>
  <c r="AD178" s="1"/>
  <c r="AE178" s="1"/>
  <c r="AB177"/>
  <c r="W177"/>
  <c r="S177"/>
  <c r="R177"/>
  <c r="Q177"/>
  <c r="AB176"/>
  <c r="W176"/>
  <c r="S176"/>
  <c r="R176"/>
  <c r="Q176"/>
  <c r="AB175"/>
  <c r="W175"/>
  <c r="S175"/>
  <c r="R175"/>
  <c r="Q175"/>
  <c r="G174"/>
  <c r="AD174" s="1"/>
  <c r="AE174" s="1"/>
  <c r="G173"/>
  <c r="AD173" s="1"/>
  <c r="AE173" s="1"/>
  <c r="AD172"/>
  <c r="AE172" s="1"/>
  <c r="G171"/>
  <c r="AD171" s="1"/>
  <c r="AE171" s="1"/>
  <c r="AD170"/>
  <c r="AE170" s="1"/>
  <c r="G169"/>
  <c r="AD169" s="1"/>
  <c r="AE169" s="1"/>
  <c r="AD168"/>
  <c r="AE168" s="1"/>
  <c r="G167"/>
  <c r="AD167" s="1"/>
  <c r="AE167" s="1"/>
  <c r="G166"/>
  <c r="AD166" s="1"/>
  <c r="AE166" s="1"/>
  <c r="G165"/>
  <c r="AD165" s="1"/>
  <c r="AE165" s="1"/>
  <c r="G164"/>
  <c r="AD164" s="1"/>
  <c r="AE164" s="1"/>
  <c r="G163"/>
  <c r="AD163" s="1"/>
  <c r="AE163" s="1"/>
  <c r="G162"/>
  <c r="AD162" s="1"/>
  <c r="AE162" s="1"/>
  <c r="AD161"/>
  <c r="AE161" s="1"/>
  <c r="AD160"/>
  <c r="AE160" s="1"/>
  <c r="AD159"/>
  <c r="AE159" s="1"/>
  <c r="AD158"/>
  <c r="AE158" s="1"/>
  <c r="G157"/>
  <c r="AD157" s="1"/>
  <c r="AE157" s="1"/>
  <c r="G156"/>
  <c r="AD156" s="1"/>
  <c r="AE156" s="1"/>
  <c r="G155"/>
  <c r="AD155" s="1"/>
  <c r="AE155" s="1"/>
  <c r="AD154"/>
  <c r="AE154" s="1"/>
  <c r="G153"/>
  <c r="AD153" s="1"/>
  <c r="AE153" s="1"/>
  <c r="AD152"/>
  <c r="AE152" s="1"/>
  <c r="AD151"/>
  <c r="AE151" s="1"/>
  <c r="AD150"/>
  <c r="AE150" s="1"/>
  <c r="G149"/>
  <c r="AD149" s="1"/>
  <c r="AE149" s="1"/>
  <c r="AD148"/>
  <c r="AE148" s="1"/>
  <c r="AD147"/>
  <c r="AE147" s="1"/>
  <c r="G146"/>
  <c r="AD146" s="1"/>
  <c r="AE146" s="1"/>
  <c r="AD145"/>
  <c r="AE145" s="1"/>
  <c r="G144"/>
  <c r="AD144" s="1"/>
  <c r="AE144" s="1"/>
  <c r="G143"/>
  <c r="AD143" s="1"/>
  <c r="AE143" s="1"/>
  <c r="AB142"/>
  <c r="S142"/>
  <c r="R142"/>
  <c r="Q142"/>
  <c r="AD141"/>
  <c r="AE141" s="1"/>
  <c r="AD140"/>
  <c r="AE140" s="1"/>
  <c r="AB139"/>
  <c r="S139"/>
  <c r="R139"/>
  <c r="Q139"/>
  <c r="G138"/>
  <c r="AD138" s="1"/>
  <c r="AE138" s="1"/>
  <c r="G137"/>
  <c r="AD137" s="1"/>
  <c r="AE137" s="1"/>
  <c r="AD136"/>
  <c r="AE136" s="1"/>
  <c r="G135"/>
  <c r="AD135" s="1"/>
  <c r="AE135" s="1"/>
  <c r="AD134"/>
  <c r="AE134" s="1"/>
  <c r="AD133"/>
  <c r="AE133" s="1"/>
  <c r="AB132"/>
  <c r="W132"/>
  <c r="S132"/>
  <c r="R132"/>
  <c r="Q132"/>
  <c r="AD131"/>
  <c r="AE131" s="1"/>
  <c r="AD130"/>
  <c r="AE130" s="1"/>
  <c r="AD129"/>
  <c r="AE129" s="1"/>
  <c r="AD128"/>
  <c r="AE128" s="1"/>
  <c r="AD127"/>
  <c r="AE127" s="1"/>
  <c r="G126"/>
  <c r="AD126" s="1"/>
  <c r="AE126" s="1"/>
  <c r="AD125"/>
  <c r="AE125" s="1"/>
  <c r="G124"/>
  <c r="AD124" s="1"/>
  <c r="AE124" s="1"/>
  <c r="AB123"/>
  <c r="W123"/>
  <c r="S123"/>
  <c r="R123"/>
  <c r="B123"/>
  <c r="AD122"/>
  <c r="AE122" s="1"/>
  <c r="AB121"/>
  <c r="W121"/>
  <c r="S121"/>
  <c r="R121"/>
  <c r="Q121"/>
  <c r="AD120"/>
  <c r="AE120" s="1"/>
  <c r="AD119"/>
  <c r="AE119" s="1"/>
  <c r="AD118"/>
  <c r="AE118" s="1"/>
  <c r="AD117"/>
  <c r="AE117" s="1"/>
  <c r="G116"/>
  <c r="AD116" s="1"/>
  <c r="AE116" s="1"/>
  <c r="AD115"/>
  <c r="AE115" s="1"/>
  <c r="AD114"/>
  <c r="AE114" s="1"/>
  <c r="AD113"/>
  <c r="AE113" s="1"/>
  <c r="AD112"/>
  <c r="AE112" s="1"/>
  <c r="AD111"/>
  <c r="AE111" s="1"/>
  <c r="AD110"/>
  <c r="AE110" s="1"/>
  <c r="AD109"/>
  <c r="AE109" s="1"/>
  <c r="AD108"/>
  <c r="AE108" s="1"/>
  <c r="AD107"/>
  <c r="AE107" s="1"/>
  <c r="W106"/>
  <c r="AD106" s="1"/>
  <c r="AE106" s="1"/>
  <c r="AD105"/>
  <c r="AE105" s="1"/>
  <c r="AE104"/>
  <c r="AD104"/>
  <c r="AD103"/>
  <c r="AE103" s="1"/>
  <c r="AD102"/>
  <c r="AE102" s="1"/>
  <c r="G101"/>
  <c r="AD101" s="1"/>
  <c r="AE101" s="1"/>
  <c r="G100"/>
  <c r="AD100" s="1"/>
  <c r="AE100" s="1"/>
  <c r="G99"/>
  <c r="AD99" s="1"/>
  <c r="AE99" s="1"/>
  <c r="G98"/>
  <c r="AD98" s="1"/>
  <c r="AE98" s="1"/>
  <c r="AD97"/>
  <c r="AE97" s="1"/>
  <c r="AD96"/>
  <c r="AE96" s="1"/>
  <c r="AD95"/>
  <c r="AE95" s="1"/>
  <c r="G94"/>
  <c r="AD94" s="1"/>
  <c r="AE94" s="1"/>
  <c r="AD93"/>
  <c r="AE93" s="1"/>
  <c r="G92"/>
  <c r="AD92" s="1"/>
  <c r="AE92" s="1"/>
  <c r="G91"/>
  <c r="AD91" s="1"/>
  <c r="AE91" s="1"/>
  <c r="AD90"/>
  <c r="AE90" s="1"/>
  <c r="G89"/>
  <c r="AD89" s="1"/>
  <c r="AE89" s="1"/>
  <c r="AD88"/>
  <c r="AE88" s="1"/>
  <c r="AD87"/>
  <c r="AE87" s="1"/>
  <c r="G86"/>
  <c r="AD86" s="1"/>
  <c r="AE86" s="1"/>
  <c r="AD85"/>
  <c r="AE85" s="1"/>
  <c r="AD84"/>
  <c r="AE84" s="1"/>
  <c r="G83"/>
  <c r="AD83" s="1"/>
  <c r="AE83" s="1"/>
  <c r="AD82"/>
  <c r="AE82" s="1"/>
  <c r="G81"/>
  <c r="AD81" s="1"/>
  <c r="AE81" s="1"/>
  <c r="AB80"/>
  <c r="W80"/>
  <c r="S80"/>
  <c r="R80"/>
  <c r="AD79"/>
  <c r="AE79" s="1"/>
  <c r="AD78"/>
  <c r="AE78" s="1"/>
  <c r="AD77"/>
  <c r="AE77" s="1"/>
  <c r="AD76"/>
  <c r="AE76" s="1"/>
  <c r="AD75"/>
  <c r="AE75" s="1"/>
  <c r="W74"/>
  <c r="AD74" s="1"/>
  <c r="AE74" s="1"/>
  <c r="AB73"/>
  <c r="W73"/>
  <c r="S73"/>
  <c r="R73"/>
  <c r="Q73"/>
  <c r="W72"/>
  <c r="AD72" s="1"/>
  <c r="AE72" s="1"/>
  <c r="AB71"/>
  <c r="W71"/>
  <c r="S71"/>
  <c r="R71"/>
  <c r="Q71"/>
  <c r="AB70"/>
  <c r="W70"/>
  <c r="S70"/>
  <c r="R70"/>
  <c r="Q70"/>
  <c r="W69"/>
  <c r="AD69" s="1"/>
  <c r="AE69" s="1"/>
  <c r="G68"/>
  <c r="AD68" s="1"/>
  <c r="AE68" s="1"/>
  <c r="AB67"/>
  <c r="W67"/>
  <c r="S67"/>
  <c r="R67"/>
  <c r="Q67"/>
  <c r="W66"/>
  <c r="AD66" s="1"/>
  <c r="AE66" s="1"/>
  <c r="G65"/>
  <c r="AD65" s="1"/>
  <c r="AE65" s="1"/>
  <c r="W64"/>
  <c r="AD64" s="1"/>
  <c r="AE64" s="1"/>
  <c r="W63"/>
  <c r="AD63" s="1"/>
  <c r="AE63" s="1"/>
  <c r="AD62"/>
  <c r="AE62" s="1"/>
  <c r="G61"/>
  <c r="AD61" s="1"/>
  <c r="AE61" s="1"/>
  <c r="AD60"/>
  <c r="AE60" s="1"/>
  <c r="AD59"/>
  <c r="AE59" s="1"/>
  <c r="AD58"/>
  <c r="AE58" s="1"/>
  <c r="G57"/>
  <c r="AD57" s="1"/>
  <c r="AE57" s="1"/>
  <c r="G56"/>
  <c r="AD56" s="1"/>
  <c r="AE56" s="1"/>
  <c r="AD55"/>
  <c r="AE55" s="1"/>
  <c r="AD54"/>
  <c r="AE54" s="1"/>
  <c r="AD53"/>
  <c r="AE53" s="1"/>
  <c r="G52"/>
  <c r="AD52" s="1"/>
  <c r="AE52" s="1"/>
  <c r="AD51"/>
  <c r="AE51" s="1"/>
  <c r="AD50"/>
  <c r="AE50" s="1"/>
  <c r="G49"/>
  <c r="AD49" s="1"/>
  <c r="AE49" s="1"/>
  <c r="AD48"/>
  <c r="AE48" s="1"/>
  <c r="AD47"/>
  <c r="AE47" s="1"/>
  <c r="W46"/>
  <c r="AD46" s="1"/>
  <c r="AE46" s="1"/>
  <c r="AB45"/>
  <c r="R45"/>
  <c r="AD45" s="1"/>
  <c r="AE45" s="1"/>
  <c r="AB44"/>
  <c r="W44"/>
  <c r="S44"/>
  <c r="R44"/>
  <c r="Q44"/>
  <c r="AD43"/>
  <c r="AE43" s="1"/>
  <c r="AD42"/>
  <c r="AE42" s="1"/>
  <c r="G41"/>
  <c r="AD41" s="1"/>
  <c r="AE41" s="1"/>
  <c r="G40"/>
  <c r="AD40" s="1"/>
  <c r="AE40" s="1"/>
  <c r="W39"/>
  <c r="AD39" s="1"/>
  <c r="AE39" s="1"/>
  <c r="G38"/>
  <c r="AD38" s="1"/>
  <c r="AE38" s="1"/>
  <c r="AB37"/>
  <c r="W37"/>
  <c r="S37"/>
  <c r="R37"/>
  <c r="Q37"/>
  <c r="AD36"/>
  <c r="AE36" s="1"/>
  <c r="AD35"/>
  <c r="AE35" s="1"/>
  <c r="AD34"/>
  <c r="AE34" s="1"/>
  <c r="AD33"/>
  <c r="AE33" s="1"/>
  <c r="AB32"/>
  <c r="W32"/>
  <c r="S32"/>
  <c r="R32"/>
  <c r="Q32"/>
  <c r="AD31"/>
  <c r="AE31" s="1"/>
  <c r="AD30"/>
  <c r="AE30" s="1"/>
  <c r="AD29"/>
  <c r="AE29" s="1"/>
  <c r="W28"/>
  <c r="AD28" s="1"/>
  <c r="AE28" s="1"/>
  <c r="G27"/>
  <c r="AD27" s="1"/>
  <c r="AE27" s="1"/>
  <c r="AD26"/>
  <c r="AE26" s="1"/>
  <c r="W25"/>
  <c r="AD25" s="1"/>
  <c r="AE25" s="1"/>
  <c r="AD24"/>
  <c r="AE24" s="1"/>
  <c r="AD23"/>
  <c r="AE23" s="1"/>
  <c r="AD22"/>
  <c r="AE22" s="1"/>
  <c r="AD21"/>
  <c r="AE21" s="1"/>
  <c r="AD20"/>
  <c r="AE20" s="1"/>
  <c r="AD19"/>
  <c r="AE19" s="1"/>
  <c r="G18"/>
  <c r="AD18" s="1"/>
  <c r="AE18" s="1"/>
  <c r="G17"/>
  <c r="AD17" s="1"/>
  <c r="AE17" s="1"/>
  <c r="AD16"/>
  <c r="AE16" s="1"/>
  <c r="AD15"/>
  <c r="AE15" s="1"/>
  <c r="G14"/>
  <c r="AD14" s="1"/>
  <c r="AE14" s="1"/>
  <c r="AD13"/>
  <c r="AE13" s="1"/>
  <c r="AD12"/>
  <c r="AE12" s="1"/>
  <c r="G11"/>
  <c r="AD11" s="1"/>
  <c r="AE11" s="1"/>
  <c r="AD10"/>
  <c r="AE10" s="1"/>
  <c r="AD9"/>
  <c r="AE9" s="1"/>
  <c r="AD8"/>
  <c r="AE8" s="1"/>
  <c r="AD7"/>
  <c r="AE7" s="1"/>
  <c r="AD6"/>
  <c r="AE6" s="1"/>
  <c r="AD5"/>
  <c r="AE5" s="1"/>
  <c r="AD4"/>
  <c r="AE4" s="1"/>
  <c r="AD3"/>
  <c r="AE3" s="1"/>
  <c r="AD405" l="1"/>
  <c r="AE405" s="1"/>
  <c r="AD406"/>
  <c r="AE406" s="1"/>
  <c r="AD407"/>
  <c r="AE407" s="1"/>
  <c r="AD37"/>
  <c r="AE37" s="1"/>
  <c r="AD121"/>
  <c r="AE121" s="1"/>
  <c r="AD286"/>
  <c r="AE286" s="1"/>
  <c r="AD175"/>
  <c r="AE175" s="1"/>
  <c r="AD176"/>
  <c r="AE176" s="1"/>
  <c r="AD177"/>
  <c r="AE177" s="1"/>
  <c r="AD32"/>
  <c r="AE32" s="1"/>
  <c r="AD73"/>
  <c r="AE73" s="1"/>
  <c r="AD355"/>
  <c r="AE355" s="1"/>
  <c r="AD408"/>
  <c r="AE408" s="1"/>
  <c r="AD44"/>
  <c r="AE44" s="1"/>
  <c r="AD67"/>
  <c r="AE67" s="1"/>
  <c r="AD70"/>
  <c r="AE70" s="1"/>
  <c r="AD71"/>
  <c r="AE71" s="1"/>
  <c r="AD80"/>
  <c r="AE80" s="1"/>
  <c r="AD123"/>
  <c r="AE123" s="1"/>
  <c r="AD132"/>
  <c r="AE132" s="1"/>
  <c r="AD139"/>
  <c r="AE139" s="1"/>
  <c r="AD142"/>
  <c r="AE142" s="1"/>
  <c r="AD184"/>
  <c r="AE184" s="1"/>
  <c r="AD297"/>
  <c r="AE297" s="1"/>
  <c r="AD298"/>
  <c r="AE298" s="1"/>
  <c r="AD300"/>
  <c r="AE300" s="1"/>
  <c r="AD328"/>
  <c r="AE328" s="1"/>
  <c r="AD358"/>
  <c r="AE358" s="1"/>
</calcChain>
</file>

<file path=xl/sharedStrings.xml><?xml version="1.0" encoding="utf-8"?>
<sst xmlns="http://schemas.openxmlformats.org/spreadsheetml/2006/main" count="581" uniqueCount="545">
  <si>
    <t>Адрес многоквартирного дома</t>
  </si>
  <si>
    <r>
      <t>Размер платы, руб/м</t>
    </r>
    <r>
      <rPr>
        <b/>
        <vertAlign val="superscript"/>
        <sz val="8"/>
        <rFont val="Calibri"/>
        <family val="2"/>
        <charset val="204"/>
      </rPr>
      <t>2</t>
    </r>
  </si>
  <si>
    <t>Уборка территории (ручная)</t>
  </si>
  <si>
    <t>Уборка территории (мех-ная)</t>
  </si>
  <si>
    <t>Обслуживание м/пр</t>
  </si>
  <si>
    <t>Обслуживание конт. пл.</t>
  </si>
  <si>
    <t>Регламентные работы по обслуж. инженерных сетей</t>
  </si>
  <si>
    <t>Непредвиденные расходы</t>
  </si>
  <si>
    <t>Работы по содержанию внеш и внутр.конструкт.элем-тов здания</t>
  </si>
  <si>
    <t>Благоустройство придомовой территории</t>
  </si>
  <si>
    <t>Осмотр ДВК</t>
  </si>
  <si>
    <t>Обслуживание ОПУ</t>
  </si>
  <si>
    <t xml:space="preserve">Техническое обслуживание ВДГО </t>
  </si>
  <si>
    <t>Техническое обслуживание силового кабеля к эл/плитам</t>
  </si>
  <si>
    <t>Дератизация и дезинсекция</t>
  </si>
  <si>
    <t>Электроизмерение</t>
  </si>
  <si>
    <t>Обслуживание лифтового хозяйства</t>
  </si>
  <si>
    <t>Проведение диагностики лифтов,отработ-х гарантийный срок</t>
  </si>
  <si>
    <t>Провед-е технического освидетельствов-я лифта</t>
  </si>
  <si>
    <t>АДС</t>
  </si>
  <si>
    <t>Сбор, вывоз, утилизация ТБО</t>
  </si>
  <si>
    <t>КГМ</t>
  </si>
  <si>
    <t>Услуги по начислению и сбору платежей</t>
  </si>
  <si>
    <t>Услуги по регистрации граждан</t>
  </si>
  <si>
    <t>Плата за управление МКД</t>
  </si>
  <si>
    <t>Оплата за уборку МОП</t>
  </si>
  <si>
    <t>Страхование лифтового хозяйства</t>
  </si>
  <si>
    <t>Диагностика ВДГО</t>
  </si>
  <si>
    <t xml:space="preserve">Текущий ремонт </t>
  </si>
  <si>
    <t>ИТОГ по содержанию и ремонту</t>
  </si>
  <si>
    <t>АВТОДОРОЖНАЯ УЛИЦА, 6 а</t>
  </si>
  <si>
    <t>АНГАРСКАЯ УЛИЦА, 10</t>
  </si>
  <si>
    <t>АНГАРСКАЯ УЛИЦА, 3</t>
  </si>
  <si>
    <t>АНГАРСКАЯ УЛИЦА, 5</t>
  </si>
  <si>
    <t>АНГАРСКАЯ УЛИЦА, 7</t>
  </si>
  <si>
    <t>АНГАРСКАЯ УЛИЦА, 8</t>
  </si>
  <si>
    <t>БЕЛЫЙ КЛЮЧ СТАНЦИЯ, 1</t>
  </si>
  <si>
    <t>БЕЛЫЙ КЛЮЧ СТАНЦИЯ, 8</t>
  </si>
  <si>
    <t>ВАРЕЙКИСА УЛИЦА, 1</t>
  </si>
  <si>
    <t>ВАРЕЙКИСА УЛИЦА, 10</t>
  </si>
  <si>
    <t>ВАРЕЙКИСА УЛИЦА, 11</t>
  </si>
  <si>
    <t>ВАРЕЙКИСА УЛИЦА, 12</t>
  </si>
  <si>
    <t>ВАРЕЙКИСА УЛИЦА, 13</t>
  </si>
  <si>
    <t>ВАРЕЙКИСА УЛИЦА, 14</t>
  </si>
  <si>
    <t>ВАРЕЙКИСА УЛИЦА, 15</t>
  </si>
  <si>
    <t>ВАРЕЙКИСА УЛИЦА, 15А</t>
  </si>
  <si>
    <t>ВАРЕЙКИСА УЛИЦА, 20</t>
  </si>
  <si>
    <t>ВАРЕЙКИСА УЛИЦА, 21</t>
  </si>
  <si>
    <t>ВАРЕЙКИСА УЛИЦА, 22</t>
  </si>
  <si>
    <t>ВАРЕЙКИСА УЛИЦА, 23</t>
  </si>
  <si>
    <t>ВАРЕЙКИСА УЛИЦА, 24</t>
  </si>
  <si>
    <t>ВАРЕЙКИСА УЛИЦА, 25</t>
  </si>
  <si>
    <t>ВАРЕЙКИСА УЛИЦА, 26</t>
  </si>
  <si>
    <t>ВАРЕЙКИСА УЛИЦА, 27</t>
  </si>
  <si>
    <t>ВАРЕЙКИСА УЛИЦА, 29</t>
  </si>
  <si>
    <t>ВАРЕЙКИСА УЛИЦА, 29А</t>
  </si>
  <si>
    <t>ВАРЕЙКИСА УЛИЦА, 3</t>
  </si>
  <si>
    <t>ВАРЕЙКИСА УЛИЦА, 31</t>
  </si>
  <si>
    <t>ВАРЕЙКИСА УЛИЦА, 39</t>
  </si>
  <si>
    <t>ВАРЕЙКИСА УЛИЦА, 4</t>
  </si>
  <si>
    <t>ВАРЕЙКИСА УЛИЦА, 43</t>
  </si>
  <si>
    <t>ВАРЕЙКИСА УЛИЦА, 45</t>
  </si>
  <si>
    <t>ВАРЕЙКИСА УЛИЦА, 47</t>
  </si>
  <si>
    <t>ВАРЕЙКИСА УЛИЦА, 5</t>
  </si>
  <si>
    <t>ВАРЕЙКИСА УЛИЦА, 6</t>
  </si>
  <si>
    <t>ВАРЕЙКИСА УЛИЦА, 9</t>
  </si>
  <si>
    <t>ВЕРХНЯЯ ПЛОЩАДКА, 1</t>
  </si>
  <si>
    <t>ВОРОВСКОГО 2-Й ПЕРЕУЛОК, 1</t>
  </si>
  <si>
    <t>ВОРОВСКОГО 2-Й ПЕРЕУЛОК, 15</t>
  </si>
  <si>
    <t>ГАЯ ПРОСПЕКТ, 53</t>
  </si>
  <si>
    <t>ГАЯ ПРОСПЕКТ, 55</t>
  </si>
  <si>
    <t>ГАЯ ПРОСПЕКТ, 63</t>
  </si>
  <si>
    <t>ГАЯ ПРОСПЕКТ, 65</t>
  </si>
  <si>
    <t>ГАЯ ПРОСПЕКТ, 67А</t>
  </si>
  <si>
    <t>ГЕОЛОГОВ УЛИЦА, 1</t>
  </si>
  <si>
    <t>ГЕОЛОГОВ УЛИЦА, 10</t>
  </si>
  <si>
    <t>ГЕОЛОГОВ УЛИЦА, 14</t>
  </si>
  <si>
    <t>ГЕОЛОГОВ УЛИЦА, 16</t>
  </si>
  <si>
    <t>ГЕОЛОГОВ УЛИЦА, 2</t>
  </si>
  <si>
    <t>ГЕОЛОГОВ УЛИЦА, 25</t>
  </si>
  <si>
    <t>ГЕОЛОГОВ УЛИЦА, 3</t>
  </si>
  <si>
    <t>ГЕОЛОГОВ УЛИЦА, 4</t>
  </si>
  <si>
    <t>ГЕОЛОГОВ УЛИЦА, 5</t>
  </si>
  <si>
    <t>ГЕОЛОГОВ УЛИЦА, 6</t>
  </si>
  <si>
    <t>ГЕРОЕВ СВИРИ УЛИЦА, 14</t>
  </si>
  <si>
    <t>ГЕРОЕВ СВИРИ УЛИЦА, 16</t>
  </si>
  <si>
    <t>ГЕРОЕВ СВИРИ УЛИЦА, 16А</t>
  </si>
  <si>
    <t>ГЕРОЕВ СВИРИ УЛИЦА, 22</t>
  </si>
  <si>
    <t>ГЕРОЕВ СВИРИ УЛИЦА, 24</t>
  </si>
  <si>
    <t>ГЕРОЯ РОССИИ АВЕРЬЯНОВА ПРОЕЗД, 12</t>
  </si>
  <si>
    <t>ГЕРОЯ РОССИИ АВЕРЬЯНОВА ПРОЕЗД, 13</t>
  </si>
  <si>
    <t>ГЕРОЯ РОССИИ АВЕРЬЯНОВА ПРОЕЗД, 14</t>
  </si>
  <si>
    <t>ГЕРОЯ РОССИИ АВЕРЬЯНОВА ПРОЕЗД, 17</t>
  </si>
  <si>
    <t>ГЕРОЯ РОССИИ АВЕРЬЯНОВА ПРОЕЗД, 19</t>
  </si>
  <si>
    <t>ГЕРОЯ РОССИИ АВЕРЬЯНОВА ПРОЕЗД, 2</t>
  </si>
  <si>
    <t>ГЕРОЯ РОССИИ АВЕРЬЯНОВА ПРОЕЗД, 23</t>
  </si>
  <si>
    <t>ГЕРОЯ РОССИИ АВЕРЬЯНОВА ПРОЕЗД, 27</t>
  </si>
  <si>
    <t>ГЕРОЯ РОССИИ АВЕРЬЯНОВА ПРОЕЗД, 3</t>
  </si>
  <si>
    <t>ГЕРОЯ РОССИИ АВЕРЬЯНОВА ПРОЕЗД, 5</t>
  </si>
  <si>
    <t>ГЕРОЯ РОССИИ АВЕРЬЯНОВА ПРОЕЗД, 6</t>
  </si>
  <si>
    <t>ГЕРОЯ РОССИИ АВЕРЬЯНОВА ПРОЕЗД, 7</t>
  </si>
  <si>
    <t>ГЕРОЯ РОССИИ АВЕРЬЯНОВА ПРОЕЗД, 9</t>
  </si>
  <si>
    <t>ГРАЖДАНСКАЯ УЛИЦА, 26</t>
  </si>
  <si>
    <t>ГРАЖДАНСКАЯ УЛИЦА, 28</t>
  </si>
  <si>
    <t>ГРАЖДАНСКАЯ УЛИЦА, 3</t>
  </si>
  <si>
    <t>КОЛЬЦЕВАЯ УЛИЦА, 18</t>
  </si>
  <si>
    <t>КОЛЬЦЕВАЯ УЛИЦА, 2</t>
  </si>
  <si>
    <t>КОЛЬЦЕВАЯ УЛИЦА, 20</t>
  </si>
  <si>
    <t>КОЛЬЦЕВАЯ УЛИЦА, 22</t>
  </si>
  <si>
    <t>КОЛЬЦЕВАЯ УЛИЦА, 24</t>
  </si>
  <si>
    <t>КОЛЬЦЕВАЯ УЛИЦА, 26</t>
  </si>
  <si>
    <t>КОЛЬЦЕВАЯ УЛИЦА, 34</t>
  </si>
  <si>
    <t>КОЛЬЦЕВАЯ УЛИЦА, 40</t>
  </si>
  <si>
    <t>КОЛЬЦЕВАЯ УЛИЦА, 6</t>
  </si>
  <si>
    <t>ЛУГОВАЯ УЛИЦА, 1</t>
  </si>
  <si>
    <t>ЛУГОВАЯ УЛИЦА, 2</t>
  </si>
  <si>
    <t>ЛУГОВАЯ УЛИЦА, 3</t>
  </si>
  <si>
    <t>ЛУГОВАЯ УЛИЦА, 3А</t>
  </si>
  <si>
    <t>ЛУГОВАЯ УЛИЦА, 4</t>
  </si>
  <si>
    <t>ЛУГОВАЯ УЛИЦА, 5</t>
  </si>
  <si>
    <t>ЛУГОВАЯ УЛИЦА, 6</t>
  </si>
  <si>
    <t>ЛУГОВАЯ УЛИЦА, 8</t>
  </si>
  <si>
    <t>НЕФТЕРАЗВЕДЧИКОВ ПРОЕЗД, 1</t>
  </si>
  <si>
    <t>НЕФТЕРАЗВЕДЧИКОВ ПРОЕЗД, 13</t>
  </si>
  <si>
    <t>НЕФТЕРАЗВЕДЧИКОВ ПРОЕЗД, 14</t>
  </si>
  <si>
    <t>НЕФТЕРАЗВЕДЧИКОВ ПРОЕЗД, 15</t>
  </si>
  <si>
    <t>НЕФТЕРАЗВЕДЧИКОВ ПРОЕЗД, 16</t>
  </si>
  <si>
    <t>НЕФТЕРАЗВЕДЧИКОВ ПРОЕЗД, 18</t>
  </si>
  <si>
    <t>НЕФТЕРАЗВЕДЧИКОВ ПРОЕЗД, 2</t>
  </si>
  <si>
    <t>НЕФТЕРАЗВЕДЧИКОВ ПРОЕЗД, 3</t>
  </si>
  <si>
    <t>НОВОСИБИРСКАЯ УЛИЦА, 2</t>
  </si>
  <si>
    <t>ОПЫТНАЯ УЛИЦА, 1</t>
  </si>
  <si>
    <t>ОПЫТНАЯ УЛИЦА, 11</t>
  </si>
  <si>
    <t>ОПЫТНАЯ УЛИЦА, 13</t>
  </si>
  <si>
    <t>ОПЫТНАЯ УЛИЦА, 15</t>
  </si>
  <si>
    <t>ОПЫТНАЯ УЛИЦА, 3</t>
  </si>
  <si>
    <t>ОПЫТНАЯ УЛИЦА, 5</t>
  </si>
  <si>
    <t>ОПЫТНАЯ УЛИЦА, 9</t>
  </si>
  <si>
    <t>САДОВАЯ 2-Я УЛИЦА, 12</t>
  </si>
  <si>
    <t>САДОВАЯ 2-Я УЛИЦА, 14</t>
  </si>
  <si>
    <t>САДОВАЯ 2-Я УЛИЦА, 4</t>
  </si>
  <si>
    <t>САДОВАЯ 2-Я УЛИЦА, 6</t>
  </si>
  <si>
    <t>САДОВАЯ 2-Я УЛИЦА, 8</t>
  </si>
  <si>
    <t>ХРУСТАЛЬНАЯ УЛИЦА, 13</t>
  </si>
  <si>
    <t>ХРУСТАЛЬНАЯ УЛИЦА, 19</t>
  </si>
  <si>
    <t>ХРУСТАЛЬНАЯ УЛИЦА, 21</t>
  </si>
  <si>
    <t>ХРУСТАЛЬНАЯ УЛИЦА, 23</t>
  </si>
  <si>
    <t>ХРУСТАЛЬНАЯ УЛИЦА, 27</t>
  </si>
  <si>
    <t>ХРУСТАЛЬНАЯ УЛИЦА, 28</t>
  </si>
  <si>
    <t>ХРУСТАЛЬНАЯ УЛИЦА, 30</t>
  </si>
  <si>
    <t>ХРУСТАЛЬНАЯ УЛИЦА, 31</t>
  </si>
  <si>
    <t>ХРУСТАЛЬНАЯ УЛИЦА, 33</t>
  </si>
  <si>
    <t>ХРУСТАЛЬНАЯ УЛИЦА, 34</t>
  </si>
  <si>
    <t>ХРУСТАЛЬНАЯ УЛИЦА, 35</t>
  </si>
  <si>
    <t>ХРУСТАЛЬНАЯ УЛИЦА, 36</t>
  </si>
  <si>
    <t>ХРУСТАЛЬНАЯ УЛИЦА, 37</t>
  </si>
  <si>
    <t>ХРУСТАЛЬНАЯ УЛИЦА, 38</t>
  </si>
  <si>
    <t>ХРУСТАЛЬНАЯ УЛИЦА, 39</t>
  </si>
  <si>
    <t>ХРУСТАЛЬНАЯ УЛИЦА, 40</t>
  </si>
  <si>
    <t>ХРУСТАЛЬНАЯ УЛИЦА, 41/34</t>
  </si>
  <si>
    <t>ХРУСТАЛЬНАЯ УЛИЦА, 42</t>
  </si>
  <si>
    <t>ХРУСТАЛЬНАЯ УЛИЦА, 43</t>
  </si>
  <si>
    <t>ХРУСТАЛЬНАЯ УЛИЦА, 44</t>
  </si>
  <si>
    <t>ХРУСТАЛЬНАЯ УЛИЦА, 45</t>
  </si>
  <si>
    <t>ХРУСТАЛЬНАЯ УЛИЦА, 46</t>
  </si>
  <si>
    <t>ХРУСТАЛЬНАЯ УЛИЦА, 48</t>
  </si>
  <si>
    <t>ХРУСТАЛЬНАЯ УЛИЦА, 5</t>
  </si>
  <si>
    <t>ХРУСТАЛЬНАЯ УЛИЦА, 56</t>
  </si>
  <si>
    <t>ХРУСТАЛЬНАЯ УЛИЦА, 62</t>
  </si>
  <si>
    <t>ХРУСТАЛЬНАЯ УЛИЦА, 64</t>
  </si>
  <si>
    <t>ХРУСТАЛЬНАЯ УЛИЦА, 7</t>
  </si>
  <si>
    <t>ЦЕНТРАЛЬНАЯ УЛИЦА, 10</t>
  </si>
  <si>
    <t>ЦЕНТРАЛЬНАЯ УЛИЦА, 29</t>
  </si>
  <si>
    <t>ЦЕНТРАЛЬНАЯ УЛИЦА, 33</t>
  </si>
  <si>
    <t>ЦЕНТРАЛЬНАЯ УЛИЦА, 8</t>
  </si>
  <si>
    <t>ЦЕНТРАЛЬНАЯ УЛИЦА, 9</t>
  </si>
  <si>
    <t>ЧИСТОПРУДНАЯ УЛИЦА, 10</t>
  </si>
  <si>
    <t>ЧИСТОПРУДНАЯ УЛИЦА, 12/2</t>
  </si>
  <si>
    <t>ЧИСТОПРУДНАЯ УЛИЦА, 14</t>
  </si>
  <si>
    <t>ЧИСТОПРУДНАЯ УЛИЦА, 16</t>
  </si>
  <si>
    <t>ЧИСТОПРУДНАЯ УЛИЦА, 2</t>
  </si>
  <si>
    <t>ЧИСТОПРУДНАЯ УЛИЦА, 20</t>
  </si>
  <si>
    <t>ЧИСТОПРУДНАЯ УЛИЦА, 22</t>
  </si>
  <si>
    <t>ЧИСТОПРУДНАЯ УЛИЦА, 4</t>
  </si>
  <si>
    <t>ЧИСТОПРУДНАЯ УЛИЦА, 6</t>
  </si>
  <si>
    <t>ЧИСТОПРУДНАЯ УЛИЦА, 8</t>
  </si>
  <si>
    <t>ЮБИЛЕЙНАЯ УЛИЦА, 3</t>
  </si>
  <si>
    <t>ЮБИЛЕЙНАЯ УЛИЦА, 4</t>
  </si>
  <si>
    <t>ЮБИЛЕЙНАЯ УЛИЦА, 5</t>
  </si>
  <si>
    <t>ЮБИЛЕЙНАЯ УЛИЦА, 6</t>
  </si>
  <si>
    <t>ЮБИЛЕЙНАЯ УЛИЦА, 8</t>
  </si>
  <si>
    <t>ЮЖНАЯ УЛИЦА, 1</t>
  </si>
  <si>
    <t>ЮЖНАЯ УЛИЦА, 23</t>
  </si>
  <si>
    <t>ЮЖНАЯ УЛИЦА, 4А</t>
  </si>
  <si>
    <t>ГАЯ ПРОСПЕКТ, 101</t>
  </si>
  <si>
    <t>ГАЯ ПРОСПЕКТ, 103</t>
  </si>
  <si>
    <t>ГАЯ ПРОСПЕКТ, 105</t>
  </si>
  <si>
    <t>ГАЯ ПРОСПЕКТ, 107</t>
  </si>
  <si>
    <t>ГАЯ ПРОСПЕКТ, 29</t>
  </si>
  <si>
    <t>ГАЯ ПРОСПЕКТ, 35</t>
  </si>
  <si>
    <t>ГАЯ ПРОСПЕКТ, 35/1</t>
  </si>
  <si>
    <t>ГАЯ ПРОСПЕКТ, 35/2</t>
  </si>
  <si>
    <t>ГАЯ ПРОСПЕКТ, 37</t>
  </si>
  <si>
    <t>ГАЯ ПРОСПЕКТ, 39</t>
  </si>
  <si>
    <t>ГАЯ ПРОСПЕКТ, 41</t>
  </si>
  <si>
    <t>ГАЯ ПРОСПЕКТ, 43</t>
  </si>
  <si>
    <t>ГАЯ ПРОСПЕКТ, 47</t>
  </si>
  <si>
    <t>ГАЯ ПРОСПЕКТ, 47А</t>
  </si>
  <si>
    <t>ГАЯ ПРОСПЕКТ, 49</t>
  </si>
  <si>
    <t>ГАЯ ПРОСПЕКТ, 51</t>
  </si>
  <si>
    <t>ГАЯ ПРОСПЕКТ, 57</t>
  </si>
  <si>
    <t>ГАЯ ПРОСПЕКТ, 57/2</t>
  </si>
  <si>
    <t>ГЕРОЕВ СВИРИ УЛИЦА, 2</t>
  </si>
  <si>
    <t>ГЕРОЕВ СВИРИ УЛИЦА, 6</t>
  </si>
  <si>
    <t>ГЕРОЕВ СВИРИ УЛИЦА, 8</t>
  </si>
  <si>
    <t>ПРОФСОЮЗНАЯ УЛИЦА, 41</t>
  </si>
  <si>
    <t>ПРОФСОЮЗНАЯ УЛИЦА, 43</t>
  </si>
  <si>
    <t>ГАЯ УЛИЦА, 1</t>
  </si>
  <si>
    <t>ГАЯ УЛИЦА, 3</t>
  </si>
  <si>
    <t>ГАЯ УЛИЦА, 5</t>
  </si>
  <si>
    <t>ГАЯ УЛИЦА, 6</t>
  </si>
  <si>
    <t>ГАЯ УЛИЦА, 7</t>
  </si>
  <si>
    <t>ПРОФСОЮЗНАЯ УЛИЦА, 40</t>
  </si>
  <si>
    <t>ПУТЕВАЯ УЛИЦА, 17</t>
  </si>
  <si>
    <t>ВОЛЬНАЯ УЛИЦА, 2</t>
  </si>
  <si>
    <t>ВОЛЬНАЯ УЛИЦА, 4</t>
  </si>
  <si>
    <t>АМУРСКАЯ УЛИЦА, 2</t>
  </si>
  <si>
    <t>АМУРСКАЯ УЛИЦА, 3</t>
  </si>
  <si>
    <t>АМУРСКАЯ УЛИЦА, 4</t>
  </si>
  <si>
    <t>АМУРСКАЯ УЛИЦА, 4А</t>
  </si>
  <si>
    <t>АМУРСКАЯ УЛИЦА, 41</t>
  </si>
  <si>
    <t>АМУРСКАЯ УЛИЦА, 43</t>
  </si>
  <si>
    <t>АНОШИНА ПЕРЕУЛОК, 10</t>
  </si>
  <si>
    <t>АНОШИНА ПЕРЕУЛОК, 2</t>
  </si>
  <si>
    <t>АНОШИНА ПЕРЕУЛОК, 4</t>
  </si>
  <si>
    <t>АНОШИНА ПЕРЕУЛОК, 6</t>
  </si>
  <si>
    <t>АНОШИНА ПЕРЕУЛОК, 8</t>
  </si>
  <si>
    <t>ВИННОВСКИЙ 1-Й ПЕРЕУЛОК, 2</t>
  </si>
  <si>
    <t>ВИННОВСКИЙ 1-Й ПЕРЕУЛОК, 4</t>
  </si>
  <si>
    <t>ВИННОВСКИЙ 1-Й ПЕРЕУЛОК, 6</t>
  </si>
  <si>
    <t>ВИННОВСКИЙ 2-Й ПЕРЕУЛОК, 2</t>
  </si>
  <si>
    <t>ВИННОВСКИЙ 2-Й ПЕРЕУЛОК, 3</t>
  </si>
  <si>
    <t>ВИННОВСКИЙ 2-Й ПЕРЕУЛОК, 4</t>
  </si>
  <si>
    <t>ВИННОВСКИЙ 2-Й ПЕРЕУЛОК, 6</t>
  </si>
  <si>
    <t>ГАЯ ПРОСПЕКТ, 17/2А</t>
  </si>
  <si>
    <t>ГАЯ ПРОСПЕКТ, 19</t>
  </si>
  <si>
    <t>ГАЯ ПРОСПЕКТ, 19А</t>
  </si>
  <si>
    <t>ГАЯ ПРОСПЕКТ, 21А</t>
  </si>
  <si>
    <t>ГАЯ ПРОСПЕКТ, 21Б</t>
  </si>
  <si>
    <t>ГАЯ ПРОСПЕКТ, 23</t>
  </si>
  <si>
    <t>ГАЯ ПРОСПЕКТ, 23А</t>
  </si>
  <si>
    <t>ГАЯ ПРОСПЕКТ, 23Б</t>
  </si>
  <si>
    <t>ГАЯ ПРОСПЕКТ, 25</t>
  </si>
  <si>
    <t>ГАЯ ПРОСПЕКТ, 68/33</t>
  </si>
  <si>
    <t>ГАЯ ПРОСПЕКТ, 70</t>
  </si>
  <si>
    <t>ГАЯ ПРОСПЕКТ, 72</t>
  </si>
  <si>
    <t>ГАЯ ПРОСПЕКТ, 74</t>
  </si>
  <si>
    <t>ГАЯ ПРОСПЕКТ, 76/1</t>
  </si>
  <si>
    <t>ГАЯ ПРОСПЕКТ, 80</t>
  </si>
  <si>
    <t>ГАЯ ПРОСПЕКТ, 82</t>
  </si>
  <si>
    <t>ГАЯ ПРОСПЕКТ, 84</t>
  </si>
  <si>
    <t>ГАЯ ПРОСПЕКТ, 86</t>
  </si>
  <si>
    <t>ГАЯ ПРОСПЕКТ, 88</t>
  </si>
  <si>
    <t>ГАЯ ПРОСПЕКТ, 10</t>
  </si>
  <si>
    <t>ГАЯ ПРОСПЕКТ, 11</t>
  </si>
  <si>
    <t>ГАЯ ПРОСПЕКТ, 13</t>
  </si>
  <si>
    <t>ГАЯ ПРОСПЕКТ, 18</t>
  </si>
  <si>
    <t>ГАЯ ПРОСПЕКТ, 30</t>
  </si>
  <si>
    <t>ГАЯ ПРОСПЕКТ, 36</t>
  </si>
  <si>
    <t>ГАЯ ПРОСПЕКТ, 5</t>
  </si>
  <si>
    <t>ГАЯ ПРОСПЕКТ, 60</t>
  </si>
  <si>
    <t>ГАЯ ПРОСПЕКТ, 62</t>
  </si>
  <si>
    <t>ГАЯ ПРОСПЕКТ, 7</t>
  </si>
  <si>
    <t>ГАЯ ПРОСПЕКТ, 8</t>
  </si>
  <si>
    <t>ГАЯ ПРОСПЕКТ, 9</t>
  </si>
  <si>
    <t>ДЕРЖАВИНА УЛИЦА, 11</t>
  </si>
  <si>
    <t>ДЕРЖАВИНА УЛИЦА, 13</t>
  </si>
  <si>
    <t>ДЕРЖАВИНА УЛИЦА, 14</t>
  </si>
  <si>
    <t>ДЕРЖАВИНА УЛИЦА, 15</t>
  </si>
  <si>
    <t>ДЕРЖАВИНА УЛИЦА, 4</t>
  </si>
  <si>
    <t>ДЕРЖАВИНА УЛИЦА, 5</t>
  </si>
  <si>
    <t>ДЕРЖАВИНА УЛИЦА, 7</t>
  </si>
  <si>
    <t>ДЕРЖАВИНА УЛИЦА, 8</t>
  </si>
  <si>
    <t>ДЕРЖАВИНА УЛИЦА, 9</t>
  </si>
  <si>
    <t>ДИСПЕТЧЕРСКАЯ УЛИЦА, 10</t>
  </si>
  <si>
    <t>ДИСПЕТЧЕРСКАЯ УЛИЦА, 11</t>
  </si>
  <si>
    <t>ДИСПЕТЧЕРСКАЯ УЛИЦА, 12</t>
  </si>
  <si>
    <t>ДИСПЕТЧЕРСКАЯ УЛИЦА, 13</t>
  </si>
  <si>
    <t>ДИСПЕТЧЕРСКАЯ УЛИЦА, 17</t>
  </si>
  <si>
    <t>ДИСПЕТЧЕРСКАЯ УЛИЦА, 18</t>
  </si>
  <si>
    <t>ДИСПЕТЧЕРСКАЯ УЛИЦА, 26</t>
  </si>
  <si>
    <t>ДИСПЕТЧЕРСКАЯ УЛИЦА, 28</t>
  </si>
  <si>
    <t>ДИСПЕТЧЕРСКАЯ УЛИЦА, 3</t>
  </si>
  <si>
    <t>ДИСПЕТЧЕРСКАЯ УЛИЦА, 30</t>
  </si>
  <si>
    <t>ДИСПЕТЧЕРСКАЯ УЛИЦА, 32</t>
  </si>
  <si>
    <t>ДИСПЕТЧЕРСКАЯ УЛИЦА, 33</t>
  </si>
  <si>
    <t>ДИСПЕТЧЕРСКАЯ УЛИЦА, 34</t>
  </si>
  <si>
    <t>ДИСПЕТЧЕРСКАЯ УЛИЦА, 35</t>
  </si>
  <si>
    <t>ДИСПЕТЧЕРСКАЯ УЛИЦА, 36</t>
  </si>
  <si>
    <t>ДИСПЕТЧЕРСКАЯ УЛИЦА, 37</t>
  </si>
  <si>
    <t>ДИСПЕТЧЕРСКАЯ УЛИЦА, 4</t>
  </si>
  <si>
    <t>ДИСПЕТЧЕРСКАЯ УЛИЦА, 5</t>
  </si>
  <si>
    <t>ДИСПЕТЧЕРСКАЯ УЛИЦА, 6</t>
  </si>
  <si>
    <t>ДИСПЕТЧЕРСКАЯ УЛИЦА, 7</t>
  </si>
  <si>
    <t>ДИСПЕТЧЕРСКАЯ УЛИЦА, 8</t>
  </si>
  <si>
    <t>ДИСПЕТЧЕРСКАЯ УЛИЦА, 9</t>
  </si>
  <si>
    <t>ДИСПЕТЧЕРСКИЙ ПЕРЕУЛОК, 29</t>
  </si>
  <si>
    <t>ДИСПЕТЧЕРСКИЙ ПЕРЕУЛОК, 31</t>
  </si>
  <si>
    <t>ДИСПЕТЧЕРСКИЙ ПЕРЕУЛОК, 39</t>
  </si>
  <si>
    <t>ДИСПЕТЧЕРСКИЙ ПЕРЕУЛОК, 45</t>
  </si>
  <si>
    <t>ДИСПЕТЧЕРСКИЙ ПЕРЕУЛОК, 47</t>
  </si>
  <si>
    <t>ДИСПЕТЧЕРСКИЙ ПЕРЕУЛОК, 51</t>
  </si>
  <si>
    <t>ДИСПЕТЧЕРСКИЙ ПЕРЕУЛОК, 53</t>
  </si>
  <si>
    <t>ИНЗЕНСКАЯ УЛИЦА, 39</t>
  </si>
  <si>
    <t>ИНЗЕНСКАЯ УЛИЦА, 41</t>
  </si>
  <si>
    <t>ИНЗЕНСКАЯ УЛИЦА, 24/2</t>
  </si>
  <si>
    <t>КЛУБНАЯ УЛИЦА, 10</t>
  </si>
  <si>
    <t>КЛУБНАЯ УЛИЦА, 2</t>
  </si>
  <si>
    <t>КЛУБНАЯ УЛИЦА, 4</t>
  </si>
  <si>
    <t>КЛУБНАЯ УЛИЦА, 6</t>
  </si>
  <si>
    <t>КЛУБНАЯ УЛИЦА, 8</t>
  </si>
  <si>
    <t>КЛУБНАЯ УЛИЦА, 8А</t>
  </si>
  <si>
    <t>КИРОВА УЛИЦА, 50</t>
  </si>
  <si>
    <t>КИРОВА УЛИЦА, 52</t>
  </si>
  <si>
    <t>ЛОКОМОТИВНАЯ УЛИЦА, 1</t>
  </si>
  <si>
    <t>ЛОКОМОТИВНАЯ УЛИЦА, 106</t>
  </si>
  <si>
    <t>ЛОКОМОТИВНАЯ УЛИЦА, 11</t>
  </si>
  <si>
    <t>ЛОКОМОТИВНАЯ УЛИЦА, 112</t>
  </si>
  <si>
    <t>ЛОКОМОТИВНАЯ УЛИЦА, 126</t>
  </si>
  <si>
    <t>ЛОКОМОТИВНАЯ УЛИЦА, 128</t>
  </si>
  <si>
    <t>ЛОКОМОТИВНАЯ УЛИЦА, 130</t>
  </si>
  <si>
    <t>ЛОКОМОТИВНАЯ УЛИЦА, 134</t>
  </si>
  <si>
    <t>ЛОКОМОТИВНАЯ УЛИЦА, 136</t>
  </si>
  <si>
    <t>ЛОКОМОТИВНАЯ УЛИЦА, 15</t>
  </si>
  <si>
    <t>ЛОКОМОТИВНАЯ УЛИЦА, 20</t>
  </si>
  <si>
    <t>ЛОКОМОТИВНАЯ УЛИЦА, 21</t>
  </si>
  <si>
    <t>ЛОКОМОТИВНАЯ УЛИЦА, 25</t>
  </si>
  <si>
    <t>ЛОКОМОТИВНАЯ УЛИЦА, 29</t>
  </si>
  <si>
    <t>ЛОКОМОТИВНАЯ УЛИЦА, 39</t>
  </si>
  <si>
    <t>ЛОКОМОТИВНАЯ УЛИЦА, 41</t>
  </si>
  <si>
    <t>ЛОКОМОТИВНАЯ УЛИЦА, 43</t>
  </si>
  <si>
    <t>ЛОКОМОТИВНАЯ УЛИЦА, 47</t>
  </si>
  <si>
    <t>ЛОКОМОТИВНАЯ УЛИЦА, 5</t>
  </si>
  <si>
    <t>Локомотивная улица, 68 (9 эт: квартиры 29-73,102-146,157,158)</t>
  </si>
  <si>
    <t>Локомотивная улица, 68 (5 эт:квартиры 1-28,74-101,147-156)</t>
  </si>
  <si>
    <t>ЛОКОМОТИВНАЯ УЛИЦА, 7</t>
  </si>
  <si>
    <t>ЛОКОМОТИВНАЯ УЛИЦА, 70</t>
  </si>
  <si>
    <t>ЛОКОМОТИВНАЯ УЛИЦА, 76</t>
  </si>
  <si>
    <t>ЛОКОМОТИВНАЯ УЛИЦА, 78</t>
  </si>
  <si>
    <t>ЛОКОМОТИВНАЯ УЛИЦА, 80</t>
  </si>
  <si>
    <t>ЛОКОМОТИВНАЯ УЛИЦА, 82</t>
  </si>
  <si>
    <t>ЛОКОМОТИВНАЯ УЛИЦА, 84</t>
  </si>
  <si>
    <t>ЛОКОМОТИВНАЯ УЛИЦА, 88</t>
  </si>
  <si>
    <t>ЛОКОМОТИВНАЯ УЛИЦА, 9</t>
  </si>
  <si>
    <t>ЛОКОМОТИВНАЯ УЛИЦА, 104</t>
  </si>
  <si>
    <t>ЛОКОМОТИВНАЯ УЛИЦА, 154</t>
  </si>
  <si>
    <t>ЛОКОМОТИВНАЯ УЛИЦА, 199</t>
  </si>
  <si>
    <t>ЛОКОМОТИВНАЯ УЛИЦА, 201</t>
  </si>
  <si>
    <t>ЛОКОМОТИВНАЯ УЛИЦА, 203</t>
  </si>
  <si>
    <t>ЛОКОМОТИВНАЯ УЛИЦА, 205</t>
  </si>
  <si>
    <t>ЛОКОМОТИВНАЯ УЛИЦА, 207</t>
  </si>
  <si>
    <t>ЛУНАЧАРСКОГО УЛИЦА, 11</t>
  </si>
  <si>
    <t>ЛУНАЧАРСКОГО УЛИЦА, 13</t>
  </si>
  <si>
    <t>ЛУНАЧАРСКОГО УЛИЦА, 15</t>
  </si>
  <si>
    <t>ЛУНАЧАРСКОГО УЛИЦА, 17</t>
  </si>
  <si>
    <t>ЛУНАЧАРСКОГО УЛИЦА, 3</t>
  </si>
  <si>
    <t>ЛУНАЧАРСКОГО УЛИЦА, 5</t>
  </si>
  <si>
    <t>ЛУНАЧАРСКОГО УЛИЦА, 7</t>
  </si>
  <si>
    <t>ЛУНАЧАРСКОГО УЛИЦА, 9</t>
  </si>
  <si>
    <t>НАГОРНАЯ УЛИЦА, 2</t>
  </si>
  <si>
    <t>ПЕРВОМАЙСКАЯ УЛИЦА, 2</t>
  </si>
  <si>
    <t>ПЕРВОМАЙСКАЯ УЛИЦА, 32</t>
  </si>
  <si>
    <t>ПЕРВОМАЙСКАЯ УЛИЦА, 32А</t>
  </si>
  <si>
    <t>ПЕРВОМАЙСКАЯ УЛИЦА, 4</t>
  </si>
  <si>
    <t>СЕРАФИМОВИЧА УЛИЦА, 27</t>
  </si>
  <si>
    <t>СТРОИТЕЛЕЙ УЛИЦА, 10</t>
  </si>
  <si>
    <t>СТРОИТЕЛЕЙ УЛИЦА, 2</t>
  </si>
  <si>
    <t>СТРОИТЕЛЕЙ УЛИЦА, 4</t>
  </si>
  <si>
    <t>СТРОИТЕЛЕЙ УЛИЦА, 6</t>
  </si>
  <si>
    <t>СТРОИТЕЛЕЙ УЛИЦА, 8</t>
  </si>
  <si>
    <t>ТPУДОВАЯ УЛИЦА, 4</t>
  </si>
  <si>
    <t>ХРУСТАЛЬНАЯ УЛИЦА, 10</t>
  </si>
  <si>
    <t>ХРУСТАЛЬНАЯ УЛИЦА, 10А</t>
  </si>
  <si>
    <t>ХРУСТАЛЬНАЯ УЛИЦА, 2</t>
  </si>
  <si>
    <t>ХРУСТАЛЬНАЯ УЛИЦА, 4</t>
  </si>
  <si>
    <t>ХРУСТАЛЬНАЯ УЛИЦА, 8А</t>
  </si>
  <si>
    <t>ХРУСТАЛЬНАЯ УЛИЦА, 14</t>
  </si>
  <si>
    <t>ХРУСТАЛЬНАЯ УЛИЦА, 16</t>
  </si>
  <si>
    <t>ХРУСТАЛЬНАЯ УЛИЦА, 18</t>
  </si>
  <si>
    <t>ХРУСТАЛЬНАЯ УЛИЦА, 20</t>
  </si>
  <si>
    <t>ХРУСТАЛЬНАЯ УЛИЦА, 22</t>
  </si>
  <si>
    <t>ХРУСТАЛЬНАЯ УЛИЦА, 24</t>
  </si>
  <si>
    <t>ХРУСТАЛЬНАЯ УЛИЦА, 26</t>
  </si>
  <si>
    <t>ХРУСТАЛЬНЫЙ ПЕРЕУЛОК, 4</t>
  </si>
  <si>
    <t>ШКОЛЬНЫЙ ПЕРЕУЛОК, 1</t>
  </si>
  <si>
    <t>ЩОРСА УЛИЦА, 40</t>
  </si>
  <si>
    <t>ЩОРСА ПЕРЕУЛОК, 21</t>
  </si>
  <si>
    <t>12 СЕНТЯБРЯ УЛИЦА, 1</t>
  </si>
  <si>
    <t>12 СЕНТЯБРЯ УЛИЦА, 11</t>
  </si>
  <si>
    <t>12 СЕНТЯБРЯ УЛИЦА, 13</t>
  </si>
  <si>
    <t>12 СЕНТЯБРЯ УЛИЦА, 3</t>
  </si>
  <si>
    <t>12 СЕНТЯБРЯ УЛИЦА, 5</t>
  </si>
  <si>
    <t>12 СЕНТЯБРЯ УЛИЦА, 7</t>
  </si>
  <si>
    <t>12 СЕНТЯБРЯ УЛИЦА, 83</t>
  </si>
  <si>
    <t>12 СЕНТЯБРЯ УЛИЦА, 86</t>
  </si>
  <si>
    <t>12 СЕНТЯБРЯ УЛИЦА, 87</t>
  </si>
  <si>
    <t>12 СЕНТЯБРЯ УЛИЦА, 88</t>
  </si>
  <si>
    <t>12 СЕНТЯБРЯ УЛИЦА, 91/1</t>
  </si>
  <si>
    <t>ВОДОПРОВОДНАЯ УЛИЦА, 60А</t>
  </si>
  <si>
    <t>ВОДОПРОВОДНАЯ УЛИЦА, 62</t>
  </si>
  <si>
    <t>ВОДОПРОВОДНАЯ УЛИЦА, 62А</t>
  </si>
  <si>
    <t>ЖЕЛЕЗНОДОPОЖНАЯ УЛИЦА, 1</t>
  </si>
  <si>
    <t>ЖЕЛЕЗНОДОPОЖНАЯ УЛИЦА, 11</t>
  </si>
  <si>
    <t>ЖЕЛЕЗНОДОPОЖНАЯ УЛИЦА, 13</t>
  </si>
  <si>
    <t>ЖЕЛЕЗНОДОPОЖНАЯ УЛИЦА, 19</t>
  </si>
  <si>
    <t>ЖЕЛЕЗНОДОPОЖНАЯ УЛИЦА, 24</t>
  </si>
  <si>
    <t>ЖЕЛЕЗНОДОPОЖНАЯ УЛИЦА, 25</t>
  </si>
  <si>
    <t>ЖЕЛЕЗНОДОPОЖНАЯ УЛИЦА, 28</t>
  </si>
  <si>
    <t>ЖЕЛЕЗНОДОPОЖНАЯ УЛИЦА, 29</t>
  </si>
  <si>
    <t>ЖЕЛЕЗНОДОPОЖНАЯ УЛИЦА, 31</t>
  </si>
  <si>
    <t>ЖЕЛЕЗНОДОPОЖНАЯ УЛИЦА, 33</t>
  </si>
  <si>
    <t>ЖЕЛЕЗНОДОPОЖНАЯ УЛИЦА, 5</t>
  </si>
  <si>
    <t>ЖЕЛЕЗНОДОPОЖНАЯ УЛИЦА, 7</t>
  </si>
  <si>
    <t>ЖЕЛЕЗНОДОPОЖНАЯ УЛИЦА, 9</t>
  </si>
  <si>
    <t>КАРСУНСКАЯ УЛИЦА, 1</t>
  </si>
  <si>
    <t>КАРСУНСКАЯ УЛИЦА, 3</t>
  </si>
  <si>
    <t>КИРОВА УЛИЦА, 20</t>
  </si>
  <si>
    <t>КИРОВА УЛИЦА, 24</t>
  </si>
  <si>
    <t>КИРОВА УЛИЦА, 25</t>
  </si>
  <si>
    <t>КИРОВА УЛИЦА, 25А</t>
  </si>
  <si>
    <t>КИРОВА УЛИЦА, 26</t>
  </si>
  <si>
    <t>КИРОВА УЛИЦА, 28</t>
  </si>
  <si>
    <t>КИРОВА УЛИЦА, 32</t>
  </si>
  <si>
    <t>КИРОВА УЛИЦА, 34</t>
  </si>
  <si>
    <t>КИРОВА УЛИЦА, 36</t>
  </si>
  <si>
    <t>КИРОВА УЛИЦА, 38</t>
  </si>
  <si>
    <t>КИРОВА УЛИЦА, 7</t>
  </si>
  <si>
    <t>КИРОВА УЛИЦА, 8</t>
  </si>
  <si>
    <t>КУЙБЫШЕВА УЛИЦА, 10</t>
  </si>
  <si>
    <t>КУЙБЫШЕВА УЛИЦА, 12</t>
  </si>
  <si>
    <t>КУЙБЫШЕВА УЛИЦА, 14</t>
  </si>
  <si>
    <t>КУЙБЫШЕВА УЛИЦА, 14А</t>
  </si>
  <si>
    <t>КУЙБЫШЕВА УЛИЦА, 8</t>
  </si>
  <si>
    <t>МАЛОСАРАТОВСКАЯ УЛИЦА, 2</t>
  </si>
  <si>
    <t>МАЛОСАРАТОВСКАЯ УЛИЦА, 5</t>
  </si>
  <si>
    <t>МАЛОСАРАТОВСКАЯ УЛИЦА, 7</t>
  </si>
  <si>
    <t>МАЛОСАРАТОВСКАЯ УЛИЦА, 8</t>
  </si>
  <si>
    <t>ПУШКИНСКАЯ УЛИЦА, 11</t>
  </si>
  <si>
    <t>ПУШКИНСКАЯ УЛИЦА, 15</t>
  </si>
  <si>
    <t>ПУШКИНСКАЯ УЛИЦА, 4</t>
  </si>
  <si>
    <t>ПУШКИНСКАЯ УЛИЦА, 5</t>
  </si>
  <si>
    <t>ПУШКИНСКАЯ УЛИЦА, 7</t>
  </si>
  <si>
    <t>ПУШКИНСКАЯ УЛИЦА, 9</t>
  </si>
  <si>
    <t>СВИЯЖНАЯ УЛИЦА, 48</t>
  </si>
  <si>
    <t>ТРАНСПОРТНАЯ УЛИЦА, 28/1-А</t>
  </si>
  <si>
    <t>ТРАНСПОРТНАЯ УЛИЦА, 56</t>
  </si>
  <si>
    <t>ТРАНСПОРТНАЯ УЛИЦА, 58</t>
  </si>
  <si>
    <t>ТРАНСПОРТНАЯ УЛИЦА, 60</t>
  </si>
  <si>
    <t>ТУРГЕНЕВА УЛИЦА, 17</t>
  </si>
  <si>
    <t>ЮЖНАЯ УЛИЦА, 128</t>
  </si>
  <si>
    <t>ЮЖНАЯ УЛИЦА, 55/16</t>
  </si>
  <si>
    <t>КУВШИНОВКА ИНТЕРНАЦИОНАЛЬНАЯ УЛИЦА, 1</t>
  </si>
  <si>
    <t>КУВШИНОВКА КООПЕРАТИВНАЯ УЛИЦА, 14</t>
  </si>
  <si>
    <t>КУВШИНОВКА КООПЕРАТИВНАЯ УЛИЦА, 15</t>
  </si>
  <si>
    <t>КУВШИНОВКА КООПЕРАТИВНАЯ УЛИЦА, 19</t>
  </si>
  <si>
    <t>КУВШИНОВКА КООПЕРАТИВНАЯ УЛИЦА, 25</t>
  </si>
  <si>
    <t>КУВШИНОВКА СВОБОДЫ УЛИЦА, 3</t>
  </si>
  <si>
    <t>ЛУГОВОЕ МОЛОДЕЖНАЯ УЛИЦА, 1</t>
  </si>
  <si>
    <t>ЛУГОВОЕ МОЛОДЕЖНАЯ УЛИЦА, 3</t>
  </si>
  <si>
    <t>ЛУГОВОЕ МОЛОДЕЖНАЯ УЛИЦА, 4</t>
  </si>
  <si>
    <t>ЛУГОВОЕ МОЛОДЕЖНАЯ УЛИЦА, 5</t>
  </si>
  <si>
    <t>ЛУГОВОЕ ПЕНЗЕНСКАЯ УЛИЦА, 3</t>
  </si>
  <si>
    <t>ЛУГОВОЕ СВИЯЖСКАЯ УЛИЦА, 23</t>
  </si>
  <si>
    <t>ЛУГОВОЕ СОВЕТСКАЯ УЛИЦА, 22</t>
  </si>
  <si>
    <t>ЛУГОВОЕ СОВЕТСКАЯ УЛИЦА, 24</t>
  </si>
  <si>
    <t>ЛУГОВОЕ СОВЕТСКАЯ УЛИЦА, 26</t>
  </si>
  <si>
    <t>ПЛОДОВЫЙ БЕРЕГОВАЯ УЛИЦА, 5</t>
  </si>
  <si>
    <t>ПЛОДОВЫЙ БЕРЕГОВАЯ УЛИЦА, 6</t>
  </si>
  <si>
    <t>ПЛОДОВЫЙ БЕРЕГОВАЯ УЛИЦА, 7</t>
  </si>
  <si>
    <t>ПЛОДОВЫЙ БЕРЕГОВАЯ УЛИЦА, 8</t>
  </si>
  <si>
    <t>ПЛОДОВЫЙ БЕРЕГОВАЯ УЛИЦА, 9</t>
  </si>
  <si>
    <t>ПЛОДОВЫЙ МИЧУРИНА УЛИЦА, 4</t>
  </si>
  <si>
    <t>ПЛОДОВЫЙ МИЧУРИНА УЛИЦА, 5</t>
  </si>
  <si>
    <t>ПЛОДОВЫЙ МИЧУРИНА УЛИЦА, 6</t>
  </si>
  <si>
    <t>ПЛОДОВЫЙ ПЕРВОМАЙСКАЯ УЛИЦА, 1</t>
  </si>
  <si>
    <t>ПЛОДОВЫЙ ПЕРВОМАЙСКАЯ УЛИЦА, 3</t>
  </si>
  <si>
    <t>ПЛОДОВЫЙ ПЕРВОМАЙСКАЯ УЛИЦА, 5</t>
  </si>
  <si>
    <t>ПЛОДОВЫЙ ПЕРВОМАЙСКАЯ УЛИЦА, 7</t>
  </si>
  <si>
    <t>ПЛОДОВЫЙ СТРОИТЕЛЬНАЯ УЛИЦА, 1</t>
  </si>
  <si>
    <t>ПЛОДОВЫЙ СТРОИТЕЛЬНАЯ УЛИЦА, 3</t>
  </si>
  <si>
    <t>ПЛОДОВЫЙ ЦЕНТРАЛЬНАЯ УЛИЦА, 10</t>
  </si>
  <si>
    <t>ПЛОДОВЫЙ ЦЕНТРАЛЬНАЯ УЛИЦА, 12</t>
  </si>
  <si>
    <t>ПЛОДОВЫЙ ЦЕНТРАЛЬНАЯ УЛИЦА, 2</t>
  </si>
  <si>
    <t>ПЛОДОВЫЙ ЦЕНТРАЛЬНАЯ УЛИЦА, 4</t>
  </si>
  <si>
    <t>ПЛОДОВЫЙ ЦЕНТРАЛЬНАЯ УЛИЦА, 6</t>
  </si>
  <si>
    <t>ПРИГОРОДНЫЙ ЖЕЛЕЗНОДОРОЖНАЯ УЛИЦА, 11</t>
  </si>
  <si>
    <t>ПРИГОРОДНЫЙ ЖЕЛЕЗНОДОРОЖНАЯ УЛИЦА, 3</t>
  </si>
  <si>
    <t>ПРИГОРОДНЫЙ ЖЕЛЕЗНОДОРОЖНАЯ УЛИЦА, 5</t>
  </si>
  <si>
    <t>ПРИГОРОДНЫЙ ЖЕЛЕЗНОДОРОЖНАЯ УЛИЦА, 7</t>
  </si>
  <si>
    <t>ПРИГОРОДНЫЙ ЗЕЛЕНАЯ УЛИЦА, 12</t>
  </si>
  <si>
    <t>ПРИГОРОДНЫЙ ЗЕЛЕНАЯ УЛИЦА, 15</t>
  </si>
  <si>
    <t>ПРИГОРОДНЫЙ ЗЕЛЕНАЯ УЛИЦА, 3</t>
  </si>
  <si>
    <t>ПРИГОРОДНЫЙ МОЛОДЕЖНАЯ УЛИЦА, 13</t>
  </si>
  <si>
    <t>ПРИГОРОДНЫЙ МОЛОДЕЖНАЯ УЛИЦА, 27</t>
  </si>
  <si>
    <t>ПРИГОРОДНЫЙ МОЛОДЕЖНАЯ УЛИЦА, 29</t>
  </si>
  <si>
    <t>ПРИГОРОДНЫЙ НОВАЯ УЛИЦА, 24</t>
  </si>
  <si>
    <t>ПРИГОРОДНЫЙ НОВАЯ УЛИЦА, 4</t>
  </si>
  <si>
    <t>ПРИГОРОДНЫЙ НОВАЯ УЛИЦА, 7</t>
  </si>
  <si>
    <t>ПРИГОРОДНЫЙ САДОВАЯ УЛИЦА, 1</t>
  </si>
  <si>
    <t>ПРИГОРОДНЫЙ САДОВАЯ УЛИЦА, 16</t>
  </si>
  <si>
    <t>ПРИГОРОДНЫЙ САДОВАЯ УЛИЦА, 3</t>
  </si>
  <si>
    <t>ПРИГОРОДНЫЙ САДОВАЯ УЛИЦА, 5</t>
  </si>
  <si>
    <t>ПРИГОРОДНЫЙ САДОВЫЙ ПЕРЕУЛОК, 4</t>
  </si>
  <si>
    <t>ПРИГОРОДНЫЙ ФАСАДНАЯ УЛИЦА, 1</t>
  </si>
  <si>
    <t>ПРИГОРОДНЫЙ ФАСАДНАЯ УЛИЦА, 10</t>
  </si>
  <si>
    <t>ПРИГОРОДНЫЙ ФАСАДНАЯ УЛИЦА, 11</t>
  </si>
  <si>
    <t>ПРИГОРОДНЫЙ ФАСАДНАЯ УЛИЦА, 12</t>
  </si>
  <si>
    <t>ПРИГОРОДНЫЙ ФАСАДНАЯ УЛИЦА, 13</t>
  </si>
  <si>
    <t>ПРИГОРОДНЫЙ ФАСАДНАЯ УЛИЦА, 14</t>
  </si>
  <si>
    <t>ПРИГОРОДНЫЙ ФАСАДНАЯ УЛИЦА, 17</t>
  </si>
  <si>
    <t>ПРИГОРОДНЫЙ ФАСАДНАЯ УЛИЦА, 19</t>
  </si>
  <si>
    <t>ПРИГОРОДНЫЙ ФАСАДНАЯ УЛИЦА, 2</t>
  </si>
  <si>
    <t>ПРИГОРОДНЫЙ ФАСАДНАЯ УЛИЦА, 21</t>
  </si>
  <si>
    <t>ПРИГОРОДНЫЙ ФАСАДНАЯ УЛИЦА, 23</t>
  </si>
  <si>
    <t>ПРИГОРОДНЫЙ ФАСАДНАЯ УЛИЦА, 25</t>
  </si>
  <si>
    <t>ПРИГОРОДНЫЙ ФАСАДНАЯ УЛИЦА, 27</t>
  </si>
  <si>
    <t>ПРИГОРОДНЫЙ ФАСАДНАЯ УЛИЦА, 29</t>
  </si>
  <si>
    <t>ПРИГОРОДНЫЙ ФАСАДНАЯ УЛИЦА, 2А</t>
  </si>
  <si>
    <t>ПРИГОРОДНЫЙ ФАСАДНАЯ УЛИЦА, 3</t>
  </si>
  <si>
    <t>ПРИГОРОДНЫЙ ФАСАДНАЯ УЛИЦА, 4</t>
  </si>
  <si>
    <t>ПРИГОРОДНЫЙ ФАСАДНАЯ УЛИЦА, 5</t>
  </si>
  <si>
    <t>ПРИГОРОДНЫЙ ФАСАДНАЯ УЛИЦА, 7</t>
  </si>
  <si>
    <t>ПРИГОРОДНЫЙ ШКОЛЬНАЯ УЛИЦА, 1</t>
  </si>
  <si>
    <t>ПРИГОРОДНЫЙ ШКОЛЬНАЯ УЛИЦА, 2</t>
  </si>
  <si>
    <t>ПРИГОРОДНЫЙ ШКОЛЬНАЯ УЛИЦА, 3</t>
  </si>
  <si>
    <t>ПРИГОРОДНЫЙ ШКОЛЬНАЯ УЛИЦА, 4</t>
  </si>
  <si>
    <t>ПРИГОРОДНЫЙ ШКОЛЬНАЯ УЛИЦА, 5</t>
  </si>
  <si>
    <t>Расщепление  по размеру платы "Содержание и ремонт"  на 2015 год</t>
  </si>
  <si>
    <t xml:space="preserve">Расщепление  по размеру платы "Содержание и ремонт"  с 01.05.15 г. по 30.04.16 г.  </t>
  </si>
  <si>
    <t>№ п/п</t>
  </si>
  <si>
    <t>Дата утверждения (месяц, год)</t>
  </si>
  <si>
    <t xml:space="preserve">Абонированная площадь </t>
  </si>
  <si>
    <t>Текущий ремонт (непредвиденные расходы)</t>
  </si>
  <si>
    <t>Начальник ФЭО</t>
  </si>
  <si>
    <t>А.А.Гришенькина</t>
  </si>
</sst>
</file>

<file path=xl/styles.xml><?xml version="1.0" encoding="utf-8"?>
<styleSheet xmlns="http://schemas.openxmlformats.org/spreadsheetml/2006/main">
  <numFmts count="1">
    <numFmt numFmtId="164" formatCode="mm/yy"/>
  </numFmts>
  <fonts count="23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color rgb="FFFF0000"/>
      <name val="Calibri"/>
      <family val="2"/>
      <charset val="204"/>
    </font>
    <font>
      <b/>
      <sz val="14"/>
      <name val="Calibri"/>
      <family val="2"/>
      <charset val="204"/>
    </font>
    <font>
      <b/>
      <sz val="8"/>
      <name val="Calibri"/>
      <family val="2"/>
      <charset val="204"/>
    </font>
    <font>
      <b/>
      <vertAlign val="superscript"/>
      <sz val="8"/>
      <name val="Calibri"/>
      <family val="2"/>
      <charset val="204"/>
    </font>
    <font>
      <sz val="8"/>
      <name val="Calibri"/>
      <family val="2"/>
      <charset val="204"/>
    </font>
    <font>
      <b/>
      <sz val="8"/>
      <color indexed="8"/>
      <name val="Calibri"/>
      <family val="2"/>
      <charset val="204"/>
    </font>
    <font>
      <sz val="8"/>
      <color rgb="FFFF0000"/>
      <name val="Calibri"/>
      <family val="2"/>
      <charset val="204"/>
    </font>
    <font>
      <sz val="8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8"/>
      <color theme="0"/>
      <name val="Calibri"/>
      <family val="2"/>
      <charset val="204"/>
    </font>
    <font>
      <sz val="8"/>
      <color theme="0"/>
      <name val="Calibri"/>
      <family val="2"/>
      <charset val="204"/>
    </font>
    <font>
      <sz val="11"/>
      <color theme="0"/>
      <name val="Calibri"/>
      <family val="2"/>
      <charset val="204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</cellStyleXfs>
  <cellXfs count="61">
    <xf numFmtId="0" fontId="0" fillId="0" borderId="0" xfId="0"/>
    <xf numFmtId="0" fontId="1" fillId="0" borderId="0" xfId="1" applyFill="1"/>
    <xf numFmtId="0" fontId="1" fillId="0" borderId="0" xfId="1"/>
    <xf numFmtId="0" fontId="5" fillId="0" borderId="2" xfId="1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/>
    <xf numFmtId="2" fontId="7" fillId="0" borderId="6" xfId="2" applyNumberFormat="1" applyFont="1" applyFill="1" applyBorder="1" applyAlignment="1">
      <alignment horizontal="center"/>
    </xf>
    <xf numFmtId="2" fontId="7" fillId="0" borderId="2" xfId="2" applyNumberFormat="1" applyFont="1" applyFill="1" applyBorder="1" applyAlignment="1">
      <alignment horizontal="center"/>
    </xf>
    <xf numFmtId="2" fontId="7" fillId="0" borderId="6" xfId="1" applyNumberFormat="1" applyFont="1" applyFill="1" applyBorder="1" applyAlignment="1">
      <alignment horizontal="center"/>
    </xf>
    <xf numFmtId="2" fontId="5" fillId="0" borderId="5" xfId="1" applyNumberFormat="1" applyFont="1" applyFill="1" applyBorder="1" applyAlignment="1">
      <alignment horizontal="center"/>
    </xf>
    <xf numFmtId="2" fontId="7" fillId="0" borderId="5" xfId="2" applyNumberFormat="1" applyFont="1" applyFill="1" applyBorder="1" applyAlignment="1">
      <alignment horizontal="center"/>
    </xf>
    <xf numFmtId="0" fontId="1" fillId="0" borderId="0" xfId="1" applyBorder="1"/>
    <xf numFmtId="2" fontId="9" fillId="0" borderId="2" xfId="2" applyNumberFormat="1" applyFont="1" applyFill="1" applyBorder="1" applyAlignment="1">
      <alignment horizontal="center"/>
    </xf>
    <xf numFmtId="0" fontId="7" fillId="0" borderId="6" xfId="1" applyFont="1" applyFill="1" applyBorder="1" applyAlignment="1">
      <alignment wrapText="1"/>
    </xf>
    <xf numFmtId="2" fontId="7" fillId="0" borderId="4" xfId="2" applyNumberFormat="1" applyFont="1" applyFill="1" applyBorder="1" applyAlignment="1">
      <alignment horizontal="center"/>
    </xf>
    <xf numFmtId="2" fontId="7" fillId="0" borderId="7" xfId="2" applyNumberFormat="1" applyFont="1" applyFill="1" applyBorder="1" applyAlignment="1">
      <alignment horizontal="center"/>
    </xf>
    <xf numFmtId="2" fontId="7" fillId="0" borderId="8" xfId="2" applyNumberFormat="1" applyFont="1" applyFill="1" applyBorder="1" applyAlignment="1">
      <alignment horizontal="center"/>
    </xf>
    <xf numFmtId="0" fontId="7" fillId="0" borderId="9" xfId="1" applyFont="1" applyFill="1" applyBorder="1" applyAlignment="1"/>
    <xf numFmtId="0" fontId="7" fillId="0" borderId="2" xfId="1" applyFont="1" applyFill="1" applyBorder="1" applyAlignment="1"/>
    <xf numFmtId="2" fontId="5" fillId="0" borderId="3" xfId="1" applyNumberFormat="1" applyFont="1" applyFill="1" applyBorder="1" applyAlignment="1">
      <alignment horizontal="center"/>
    </xf>
    <xf numFmtId="0" fontId="10" fillId="0" borderId="0" xfId="1" applyFont="1" applyFill="1" applyBorder="1" applyAlignment="1">
      <alignment horizontal="center" vertical="center" wrapText="1"/>
    </xf>
    <xf numFmtId="2" fontId="10" fillId="0" borderId="0" xfId="1" applyNumberFormat="1" applyFont="1" applyFill="1" applyBorder="1" applyAlignment="1">
      <alignment horizontal="center"/>
    </xf>
    <xf numFmtId="2" fontId="7" fillId="0" borderId="0" xfId="1" applyNumberFormat="1" applyFont="1" applyFill="1" applyBorder="1" applyAlignment="1">
      <alignment horizontal="center"/>
    </xf>
    <xf numFmtId="2" fontId="8" fillId="0" borderId="0" xfId="1" applyNumberFormat="1" applyFont="1" applyFill="1" applyBorder="1" applyAlignment="1">
      <alignment horizontal="center"/>
    </xf>
    <xf numFmtId="0" fontId="11" fillId="0" borderId="0" xfId="1" applyFont="1" applyFill="1"/>
    <xf numFmtId="0" fontId="12" fillId="0" borderId="0" xfId="1" applyFont="1" applyFill="1"/>
    <xf numFmtId="0" fontId="2" fillId="0" borderId="0" xfId="1" applyFont="1" applyFill="1"/>
    <xf numFmtId="0" fontId="13" fillId="0" borderId="0" xfId="1" applyFont="1" applyFill="1"/>
    <xf numFmtId="0" fontId="4" fillId="0" borderId="1" xfId="1" applyFont="1" applyBorder="1" applyAlignment="1">
      <alignment vertical="center" wrapText="1"/>
    </xf>
    <xf numFmtId="0" fontId="15" fillId="0" borderId="2" xfId="1" applyFont="1" applyFill="1" applyBorder="1" applyAlignment="1">
      <alignment horizontal="center" vertical="center" wrapText="1"/>
    </xf>
    <xf numFmtId="2" fontId="16" fillId="0" borderId="2" xfId="2" applyNumberFormat="1" applyFont="1" applyFill="1" applyBorder="1" applyAlignment="1">
      <alignment horizontal="center"/>
    </xf>
    <xf numFmtId="2" fontId="16" fillId="0" borderId="0" xfId="1" applyNumberFormat="1" applyFont="1" applyFill="1" applyBorder="1" applyAlignment="1">
      <alignment horizontal="center"/>
    </xf>
    <xf numFmtId="0" fontId="17" fillId="0" borderId="0" xfId="1" applyFont="1" applyFill="1"/>
    <xf numFmtId="0" fontId="3" fillId="0" borderId="0" xfId="1" applyFont="1" applyFill="1" applyAlignment="1">
      <alignment horizontal="center"/>
    </xf>
    <xf numFmtId="0" fontId="4" fillId="0" borderId="1" xfId="1" applyFont="1" applyFill="1" applyBorder="1" applyAlignment="1">
      <alignment horizontal="center" vertical="center" wrapText="1"/>
    </xf>
    <xf numFmtId="0" fontId="2" fillId="0" borderId="0" xfId="2" applyFont="1" applyFill="1"/>
    <xf numFmtId="0" fontId="2" fillId="0" borderId="0" xfId="2" applyFont="1" applyFill="1" applyBorder="1"/>
    <xf numFmtId="0" fontId="4" fillId="0" borderId="1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 wrapText="1"/>
    </xf>
    <xf numFmtId="2" fontId="2" fillId="0" borderId="0" xfId="2" applyNumberFormat="1" applyFont="1" applyFill="1"/>
    <xf numFmtId="0" fontId="7" fillId="0" borderId="2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/>
    <xf numFmtId="164" fontId="7" fillId="0" borderId="6" xfId="2" applyNumberFormat="1" applyFont="1" applyFill="1" applyBorder="1" applyAlignment="1">
      <alignment horizontal="center"/>
    </xf>
    <xf numFmtId="0" fontId="7" fillId="0" borderId="6" xfId="2" applyFont="1" applyFill="1" applyBorder="1" applyAlignment="1">
      <alignment horizontal="center"/>
    </xf>
    <xf numFmtId="2" fontId="7" fillId="0" borderId="0" xfId="2" applyNumberFormat="1" applyFont="1" applyFill="1" applyBorder="1" applyAlignment="1">
      <alignment horizontal="center"/>
    </xf>
    <xf numFmtId="0" fontId="1" fillId="0" borderId="0" xfId="2" applyFill="1"/>
    <xf numFmtId="0" fontId="1" fillId="0" borderId="0" xfId="2" applyFill="1" applyBorder="1"/>
    <xf numFmtId="0" fontId="1" fillId="0" borderId="0" xfId="2"/>
    <xf numFmtId="0" fontId="18" fillId="0" borderId="0" xfId="2" applyFont="1" applyFill="1"/>
    <xf numFmtId="0" fontId="19" fillId="0" borderId="0" xfId="2" applyFont="1" applyFill="1"/>
    <xf numFmtId="0" fontId="18" fillId="0" borderId="0" xfId="2" applyFont="1" applyFill="1" applyBorder="1"/>
    <xf numFmtId="0" fontId="18" fillId="0" borderId="0" xfId="2" applyFont="1"/>
    <xf numFmtId="0" fontId="20" fillId="0" borderId="0" xfId="2" applyFont="1" applyFill="1"/>
    <xf numFmtId="0" fontId="21" fillId="0" borderId="0" xfId="2" applyFont="1" applyFill="1"/>
    <xf numFmtId="0" fontId="22" fillId="0" borderId="0" xfId="2" applyFont="1" applyFill="1"/>
    <xf numFmtId="0" fontId="11" fillId="0" borderId="0" xfId="2" applyFont="1" applyFill="1"/>
    <xf numFmtId="0" fontId="12" fillId="0" borderId="0" xfId="2" applyFont="1" applyFill="1"/>
  </cellXfs>
  <cellStyles count="6">
    <cellStyle name="Excel Built-in Normal" xfId="1"/>
    <cellStyle name="Excel Built-in Normal 2" xfId="3"/>
    <cellStyle name="Excel Built-in Normal 3" xfId="2"/>
    <cellStyle name="Обычный" xfId="0" builtinId="0"/>
    <cellStyle name="Обычный 2" xfId="4"/>
    <cellStyle name="Обычный 3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6;&#1082;&#1091;&#1084;&#1077;&#1085;&#1090;&#1099;%20&#1042;&#1086;&#1088;&#1086;&#1078;&#1077;&#1094;&#1086;&#1074;&#1072;/.&#1044;&#1059;&#1050;/&#1044;&#1059;&#1050;/&#1055;&#1077;&#1088;&#1077;&#1095;&#1085;&#1080;/2014%20&#1075;&#1086;&#1076;/&#1055;&#1077;&#1088;&#1077;&#1095;&#1077;&#1085;&#1100;%20&#1089;%2001.01.14%20&#1075;-&#1085;&#1086;&#1074;&#1086;&#10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77;&#1088;&#1077;&#1095;&#1077;&#1085;&#1100;%20&#1089;%2001.01.2015&#107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77;&#1088;&#1077;&#1095;&#1077;&#1085;&#1100;%20&#1089;%2001.01.2015&#1075;-&#1076;&#1086;&#1087;&#1080;&#1082;&#1080;%20&#1085;&#1072;%20&#1072;&#1087;&#1088;&#1077;&#1083;&#110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90;%2029.01-&#1089;%20&#1087;&#1086;&#1095;&#1090;&#1099;/&#1055;&#1077;&#1088;&#1077;&#1095;&#1077;&#1085;&#1100;%20&#1089;%2001.01.2015&#107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2014%20&#1075;&#1086;&#1076;/&#1055;&#1077;&#1088;&#1077;&#1095;&#1077;&#1085;&#1100;%20&#1089;%2001.01.14%20&#1075;-&#1085;&#1086;&#1074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77;&#1088;&#1077;&#1095;&#1085;&#1080;%20&#1076;&#1083;&#1103;%20&#1056;&#1048;&#1062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2015%20&#1075;&#1086;&#1076;/2014%20&#1075;&#1086;&#1076;/&#1055;&#1077;&#1088;&#1077;&#1095;&#1077;&#1085;&#1100;%20&#1089;%2001.01.14%20&#1075;-&#1056;&#1048;&#106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 РИЦобщ -с 01.01.14"/>
      <sheetName val=" РИЦобщ -с 01.02.14"/>
      <sheetName val=" РИЦобщ -с 01.03.14"/>
      <sheetName val=" РИЦобщ -с 01.04.14"/>
      <sheetName val=" РИЦобщ -с 01.05.14"/>
      <sheetName val=" РИЦобщ -с 01.06.14"/>
      <sheetName val=" РИЦобщ -с 01.07.14"/>
      <sheetName val=" РИЦобщ -с 01.08.14"/>
      <sheetName val=" РИЦобщ -с 01.09.14"/>
      <sheetName val=" РИЦобщ -с 01.10.14"/>
      <sheetName val=" РИЦобщ -с 01.11.14"/>
      <sheetName val=" РИЦобщ -с 01.12.14"/>
      <sheetName val=" РИЦобщ -с 01.12-в прог"/>
      <sheetName val="Договорные"/>
      <sheetName val="Договорные на сайт"/>
      <sheetName val="Основной"/>
      <sheetName val="Для СМУ-62 с 1 января"/>
      <sheetName val="Для СМУ-62 с 1 апреля"/>
      <sheetName val="Для СМУ-62 с 1 июня"/>
      <sheetName val="Для СМУ-62 с 1 июля"/>
      <sheetName val="Для СМУ-62 с 1 августа"/>
      <sheetName val="Для СМУ-62 с 1 ноября"/>
      <sheetName val="Сбор и утилизация"/>
      <sheetName val="Лифт-2014"/>
      <sheetName val="Лифт-2015"/>
      <sheetName val="Лифт-страхование"/>
      <sheetName val="РИЦ"/>
      <sheetName val="Обслуживание ОПУ"/>
      <sheetName val="Диагностика ВДГО"/>
      <sheetName val="Диагностика ВДГО с 01.10.14"/>
      <sheetName val="Оплата старшему"/>
      <sheetName val="Дератизация с февраля"/>
      <sheetName val="Дератизация с апреля"/>
      <sheetName val="Дератизация с 01.04 для ооо"/>
      <sheetName val="СПплюс"/>
      <sheetName val="СПплюс с 01.06"/>
      <sheetName val=" Перерас по Эл.из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 РИЦ-с 01.01.15"/>
      <sheetName val=" Пер с суммами"/>
      <sheetName val=" Пер с сум. неж."/>
      <sheetName val="Лифт-2015"/>
      <sheetName val="Лифт-страх."/>
      <sheetName val="КГМ"/>
      <sheetName val="Диаг-ка ВДГО"/>
      <sheetName val="ТБО"/>
      <sheetName val="ДВК"/>
      <sheetName val="ВДГО"/>
      <sheetName val="Дер-ция"/>
      <sheetName val="Эл.изм."/>
      <sheetName val="АДС"/>
      <sheetName val="АДС Нашд"/>
      <sheetName val="АДС РЭУ"/>
      <sheetName val="АДС Сан"/>
      <sheetName val="Благ-во"/>
      <sheetName val="МАФ"/>
      <sheetName val="РЭУ"/>
      <sheetName val="РСУ"/>
      <sheetName val="Н.дом"/>
      <sheetName val="СРем"/>
      <sheetName val="Догов."/>
      <sheetName val="площ"/>
      <sheetName val="Пл бл"/>
      <sheetName val="Неж.п."/>
      <sheetName val="Свод"/>
      <sheetName val="Свод на дог"/>
    </sheetNames>
    <sheetDataSet>
      <sheetData sheetId="0" refreshError="1"/>
      <sheetData sheetId="1" refreshError="1"/>
      <sheetData sheetId="2" refreshError="1"/>
      <sheetData sheetId="3" refreshError="1">
        <row r="4">
          <cell r="G4">
            <v>2.5090656417605799</v>
          </cell>
        </row>
        <row r="6">
          <cell r="L6">
            <v>0</v>
          </cell>
          <cell r="P6">
            <v>5.2795651587687072E-2</v>
          </cell>
        </row>
        <row r="7">
          <cell r="G7">
            <v>2.5424433240133095</v>
          </cell>
          <cell r="L7">
            <v>0.17113422056919245</v>
          </cell>
          <cell r="P7">
            <v>5.2970115890464325E-2</v>
          </cell>
        </row>
        <row r="8">
          <cell r="G8">
            <v>2.8532899466079886</v>
          </cell>
          <cell r="L8">
            <v>0</v>
          </cell>
          <cell r="P8">
            <v>5.9446398554263591E-2</v>
          </cell>
        </row>
        <row r="10">
          <cell r="G10">
            <v>2.5684690447552554</v>
          </cell>
          <cell r="L10">
            <v>0.17288603599487271</v>
          </cell>
          <cell r="P10">
            <v>5.3512344474603457E-2</v>
          </cell>
        </row>
        <row r="11">
          <cell r="G11">
            <v>2.0720097867321239</v>
          </cell>
          <cell r="L11">
            <v>0</v>
          </cell>
          <cell r="P11">
            <v>4.3168945987014783E-2</v>
          </cell>
        </row>
        <row r="12">
          <cell r="G12">
            <v>1.7323376355119637</v>
          </cell>
          <cell r="L12">
            <v>0.34981576369778583</v>
          </cell>
          <cell r="P12">
            <v>3.6092102603739809E-2</v>
          </cell>
        </row>
        <row r="13">
          <cell r="G13">
            <v>1.8723500022505288</v>
          </cell>
          <cell r="L13">
            <v>0.37808885087995675</v>
          </cell>
          <cell r="P13">
            <v>3.9009167154281259E-2</v>
          </cell>
        </row>
        <row r="14">
          <cell r="L14">
            <v>0</v>
          </cell>
          <cell r="P14">
            <v>5.5820344368586024E-2</v>
          </cell>
        </row>
        <row r="16">
          <cell r="G16">
            <v>2.237899269032527</v>
          </cell>
          <cell r="L16">
            <v>0</v>
          </cell>
          <cell r="P16">
            <v>4.6625143031592625E-2</v>
          </cell>
        </row>
        <row r="17">
          <cell r="L17">
            <v>0</v>
          </cell>
          <cell r="P17">
            <v>6.141397649828844E-2</v>
          </cell>
        </row>
        <row r="20">
          <cell r="G20">
            <v>2.2263416279963928</v>
          </cell>
          <cell r="L20">
            <v>0</v>
          </cell>
          <cell r="P20">
            <v>4.6384347266620364E-2</v>
          </cell>
        </row>
        <row r="21">
          <cell r="G21">
            <v>2.996300543393704</v>
          </cell>
          <cell r="L21">
            <v>0</v>
          </cell>
          <cell r="P21">
            <v>6.2425929233966615E-2</v>
          </cell>
        </row>
        <row r="23">
          <cell r="G23">
            <v>1.4834092666185485</v>
          </cell>
          <cell r="L23">
            <v>0</v>
          </cell>
          <cell r="P23">
            <v>3.0905845579180302E-2</v>
          </cell>
        </row>
        <row r="25">
          <cell r="G25">
            <v>2.0796670772873438</v>
          </cell>
          <cell r="L25">
            <v>0</v>
          </cell>
          <cell r="P25">
            <v>4.332848054351246E-2</v>
          </cell>
        </row>
        <row r="26">
          <cell r="G26">
            <v>2.2824340696000283</v>
          </cell>
          <cell r="L26">
            <v>0</v>
          </cell>
          <cell r="P26">
            <v>4.7552995985063969E-2</v>
          </cell>
        </row>
        <row r="27">
          <cell r="G27">
            <v>2.244100859920374</v>
          </cell>
          <cell r="L27">
            <v>0.45315753698089184</v>
          </cell>
          <cell r="P27">
            <v>4.6754349053584082E-2</v>
          </cell>
        </row>
        <row r="29">
          <cell r="G29">
            <v>4.0419685333167497</v>
          </cell>
          <cell r="L29">
            <v>0.81620596374490839</v>
          </cell>
          <cell r="P29">
            <v>8.4211726418125465E-2</v>
          </cell>
        </row>
        <row r="31">
          <cell r="G31">
            <v>2.0854932930118579</v>
          </cell>
          <cell r="L31">
            <v>0</v>
          </cell>
          <cell r="P31">
            <v>4.3449865873606351E-2</v>
          </cell>
        </row>
        <row r="32">
          <cell r="L32">
            <v>0.53348146617642833</v>
          </cell>
          <cell r="P32">
            <v>5.5041738573758471E-2</v>
          </cell>
        </row>
        <row r="36">
          <cell r="G36">
            <v>1.989855078009896</v>
          </cell>
          <cell r="L36">
            <v>0.40181697810671491</v>
          </cell>
          <cell r="P36">
            <v>4.1457307264978524E-2</v>
          </cell>
        </row>
        <row r="37">
          <cell r="G37">
            <v>1.2401439590160417</v>
          </cell>
          <cell r="L37">
            <v>0</v>
          </cell>
          <cell r="P37">
            <v>2.5837574670590797E-2</v>
          </cell>
        </row>
        <row r="38">
          <cell r="L38">
            <v>6.2030158472285817E-2</v>
          </cell>
        </row>
        <row r="48">
          <cell r="G48">
            <v>4.089004110850972</v>
          </cell>
          <cell r="L48">
            <v>0</v>
          </cell>
          <cell r="P48">
            <v>7.8891441735029141E-2</v>
          </cell>
        </row>
        <row r="49">
          <cell r="G49">
            <v>2.7796042080954519</v>
          </cell>
          <cell r="L49">
            <v>0.56129321957790745</v>
          </cell>
          <cell r="P49">
            <v>5.7911205194546012E-2</v>
          </cell>
        </row>
        <row r="50">
          <cell r="L50">
            <v>0</v>
          </cell>
        </row>
        <row r="51">
          <cell r="G51">
            <v>3.7396435660654181</v>
          </cell>
          <cell r="L51">
            <v>0</v>
          </cell>
          <cell r="P51">
            <v>7.791298677636814E-2</v>
          </cell>
        </row>
      </sheetData>
      <sheetData sheetId="4" refreshError="1">
        <row r="4">
          <cell r="G4">
            <v>2.4126791112655224E-2</v>
          </cell>
        </row>
        <row r="6">
          <cell r="G6">
            <v>2.436722380970173E-2</v>
          </cell>
        </row>
        <row r="7">
          <cell r="G7">
            <v>2.4447745795598917E-2</v>
          </cell>
        </row>
        <row r="8">
          <cell r="G8">
            <v>2.7436799332737044E-2</v>
          </cell>
        </row>
        <row r="10">
          <cell r="G10">
            <v>2.4698005142124672E-2</v>
          </cell>
        </row>
        <row r="11">
          <cell r="G11">
            <v>1.9924128917083745E-2</v>
          </cell>
        </row>
        <row r="12">
          <cell r="G12">
            <v>1.6657893509418372E-2</v>
          </cell>
        </row>
        <row r="13">
          <cell r="G13">
            <v>1.8004230994283655E-2</v>
          </cell>
        </row>
        <row r="14">
          <cell r="G14">
            <v>2.5763235862424322E-2</v>
          </cell>
        </row>
        <row r="16">
          <cell r="G16">
            <v>2.1519296783811981E-2</v>
          </cell>
        </row>
        <row r="17">
          <cell r="G17">
            <v>2.8344912229979275E-2</v>
          </cell>
        </row>
        <row r="20">
          <cell r="G20">
            <v>2.1408160276901705E-2</v>
          </cell>
        </row>
        <row r="21">
          <cell r="G21">
            <v>2.8811967338753824E-2</v>
          </cell>
        </row>
        <row r="23">
          <cell r="G23">
            <v>1.4264236421160139E-2</v>
          </cell>
        </row>
        <row r="25">
          <cell r="G25">
            <v>1.9997760250851902E-2</v>
          </cell>
        </row>
        <row r="26">
          <cell r="G26">
            <v>2.1947536608491063E-2</v>
          </cell>
        </row>
        <row r="27">
          <cell r="G27">
            <v>2.1578930332423422E-2</v>
          </cell>
        </row>
        <row r="29">
          <cell r="G29">
            <v>3.8866950654519443E-2</v>
          </cell>
        </row>
        <row r="31">
          <cell r="G31">
            <v>2.0053784249356773E-2</v>
          </cell>
        </row>
        <row r="32">
          <cell r="G32">
            <v>2.5403879341734683E-2</v>
          </cell>
        </row>
        <row r="36">
          <cell r="G36">
            <v>1.913414181460547E-2</v>
          </cell>
        </row>
        <row r="37">
          <cell r="G37">
            <v>1.1925034463349601E-2</v>
          </cell>
        </row>
        <row r="38">
          <cell r="G38">
            <v>2.0676719490761938E-2</v>
          </cell>
        </row>
        <row r="48">
          <cell r="G48">
            <v>3.6411434646936525E-2</v>
          </cell>
        </row>
        <row r="49">
          <cell r="G49">
            <v>2.6728248551328927E-2</v>
          </cell>
        </row>
        <row r="50">
          <cell r="G50">
            <v>2.0709493438887321E-2</v>
          </cell>
        </row>
        <row r="51">
          <cell r="G51">
            <v>3.5959840050631457E-2</v>
          </cell>
        </row>
      </sheetData>
      <sheetData sheetId="5" refreshError="1">
        <row r="14">
          <cell r="K14">
            <v>0.39743182271412908</v>
          </cell>
        </row>
        <row r="27">
          <cell r="K27">
            <v>0.44689559808443341</v>
          </cell>
        </row>
        <row r="30">
          <cell r="K30">
            <v>0.51155534935011671</v>
          </cell>
        </row>
        <row r="34">
          <cell r="K34">
            <v>0.46932427639718766</v>
          </cell>
        </row>
        <row r="39">
          <cell r="K39">
            <v>0.44209621489064288</v>
          </cell>
        </row>
        <row r="41">
          <cell r="K41">
            <v>0.52193571888610435</v>
          </cell>
        </row>
        <row r="46">
          <cell r="K46">
            <v>0.49321948332288845</v>
          </cell>
        </row>
        <row r="48">
          <cell r="K48">
            <v>0.52162031409686571</v>
          </cell>
        </row>
        <row r="65">
          <cell r="K65">
            <v>0.60677740103178335</v>
          </cell>
        </row>
        <row r="66">
          <cell r="K66">
            <v>0.42892570232947747</v>
          </cell>
        </row>
        <row r="68">
          <cell r="K68">
            <v>0.70001862547775306</v>
          </cell>
        </row>
        <row r="69">
          <cell r="K69">
            <v>0.45695980269727182</v>
          </cell>
        </row>
        <row r="71">
          <cell r="K71">
            <v>0.68818159289842373</v>
          </cell>
        </row>
        <row r="72">
          <cell r="K72">
            <v>0.6149827019992028</v>
          </cell>
        </row>
        <row r="73">
          <cell r="K73">
            <v>0.52050451018868127</v>
          </cell>
        </row>
        <row r="74">
          <cell r="K74">
            <v>0.40146752504522548</v>
          </cell>
        </row>
        <row r="75">
          <cell r="K75">
            <v>0.53787624482488527</v>
          </cell>
        </row>
        <row r="76">
          <cell r="K76">
            <v>0.52087212661411353</v>
          </cell>
        </row>
        <row r="82">
          <cell r="K82">
            <v>0.48107644970089081</v>
          </cell>
        </row>
        <row r="108">
          <cell r="K108">
            <v>0.519640201445289</v>
          </cell>
        </row>
        <row r="123">
          <cell r="K123">
            <v>0.46657296858699432</v>
          </cell>
        </row>
        <row r="125">
          <cell r="K125">
            <v>0.49521504711094738</v>
          </cell>
        </row>
        <row r="134">
          <cell r="K134">
            <v>0.41511938951482114</v>
          </cell>
        </row>
        <row r="177">
          <cell r="K177">
            <v>0.48876751141307873</v>
          </cell>
        </row>
        <row r="178">
          <cell r="K178">
            <v>0.51358424488768717</v>
          </cell>
        </row>
        <row r="179">
          <cell r="K179">
            <v>0.5049065802203877</v>
          </cell>
        </row>
        <row r="186">
          <cell r="K186">
            <v>0.54033529400114866</v>
          </cell>
        </row>
        <row r="197">
          <cell r="K197">
            <v>0.51531006348516661</v>
          </cell>
        </row>
        <row r="333">
          <cell r="K333">
            <v>0.46772298560988218</v>
          </cell>
        </row>
        <row r="334">
          <cell r="K334">
            <v>0.49231422318224144</v>
          </cell>
        </row>
        <row r="391">
          <cell r="K391">
            <v>0.50805622392738548</v>
          </cell>
        </row>
        <row r="394">
          <cell r="K394">
            <v>0.44629208769813838</v>
          </cell>
        </row>
        <row r="409">
          <cell r="K409">
            <v>0.38398793908495438</v>
          </cell>
        </row>
        <row r="410">
          <cell r="K410">
            <v>0.36835585690650352</v>
          </cell>
        </row>
        <row r="433">
          <cell r="K433">
            <v>0.44424386440337432</v>
          </cell>
        </row>
        <row r="442">
          <cell r="K442">
            <v>0.40118816579825395</v>
          </cell>
        </row>
        <row r="443">
          <cell r="K443">
            <v>0.37568452738777491</v>
          </cell>
        </row>
        <row r="444">
          <cell r="K444">
            <v>0.38738418063665003</v>
          </cell>
        </row>
        <row r="445">
          <cell r="K445">
            <v>0.38111856678461492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 РИЦ-с 01.04.15"/>
      <sheetName val=" Пер с суммами"/>
      <sheetName val=" Пер с сум. неж."/>
      <sheetName val="Лифт-2015"/>
      <sheetName val="Лифт-страх."/>
      <sheetName val="КГМ"/>
      <sheetName val="Диаг-ка ВДГО"/>
      <sheetName val="ТБО"/>
      <sheetName val="ДВК"/>
      <sheetName val="ВДГО"/>
      <sheetName val="Дер-ция"/>
      <sheetName val="Дер-ция новое"/>
      <sheetName val="Эл.изм."/>
      <sheetName val="АДС"/>
      <sheetName val="АДС Нашд"/>
      <sheetName val="АДС РЭУ"/>
      <sheetName val="АДС Сан"/>
      <sheetName val="Благ-во"/>
      <sheetName val="МАФ"/>
      <sheetName val="РЭУ"/>
      <sheetName val="РСУ"/>
      <sheetName val="Н.дом"/>
      <sheetName val="СРем"/>
      <sheetName val="Догов."/>
      <sheetName val="площ"/>
      <sheetName val="Пл бл"/>
      <sheetName val="Неж.п."/>
      <sheetName val="Свод на дог"/>
      <sheetName val="Табл общ"/>
    </sheetNames>
    <sheetDataSet>
      <sheetData sheetId="0"/>
      <sheetData sheetId="1"/>
      <sheetData sheetId="2"/>
      <sheetData sheetId="3">
        <row r="6">
          <cell r="G6">
            <v>2.736439233829504</v>
          </cell>
        </row>
        <row r="32">
          <cell r="G32">
            <v>2.8528556500768047</v>
          </cell>
        </row>
        <row r="38">
          <cell r="G38">
            <v>2.3219955988125656</v>
          </cell>
          <cell r="P38">
            <v>4.5833394871188961E-2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 РИЦ-с 01.01.15"/>
      <sheetName val=" Пер с суммами"/>
      <sheetName val=" Пер с сум. неж."/>
      <sheetName val="Лифт-2015"/>
      <sheetName val="Лифт-страх."/>
      <sheetName val="КГМ"/>
      <sheetName val="Диаг-ка ВДГО"/>
      <sheetName val="ТБО"/>
      <sheetName val="ДВК"/>
      <sheetName val="ВДГО"/>
      <sheetName val="Дер-ция"/>
      <sheetName val="Эл.изм."/>
      <sheetName val="АДС"/>
      <sheetName val="АДС Нашд"/>
      <sheetName val="АДС РЭУ"/>
      <sheetName val="АДС Сан"/>
      <sheetName val="Благ-во"/>
      <sheetName val="МАФ"/>
      <sheetName val="РЭУ"/>
      <sheetName val="РСУ"/>
      <sheetName val="Н.дом"/>
      <sheetName val="СРем"/>
      <sheetName val="Догов."/>
      <sheetName val="площ"/>
      <sheetName val="Пл бл"/>
      <sheetName val="Неж.п."/>
      <sheetName val="Свод"/>
      <sheetName val="Свод на дог"/>
    </sheetNames>
    <sheetDataSet>
      <sheetData sheetId="0" refreshError="1"/>
      <sheetData sheetId="1" refreshError="1"/>
      <sheetData sheetId="2" refreshError="1"/>
      <sheetData sheetId="3" refreshError="1">
        <row r="50">
          <cell r="L50">
            <v>0</v>
          </cell>
        </row>
      </sheetData>
      <sheetData sheetId="4" refreshError="1">
        <row r="50">
          <cell r="G50">
            <v>2.0709493438887321E-2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 РИЦобщ -с 01.01.14"/>
      <sheetName val=" РИЦобщ -с 01.02.14"/>
      <sheetName val=" РИЦобщ -с 01.03.14"/>
      <sheetName val=" РИЦобщ -с 01.04.14"/>
      <sheetName val=" РИЦобщ -с 01.05.14"/>
      <sheetName val=" РИЦобщ -с 01.06.14"/>
      <sheetName val=" РИЦобщ -с 01.07.14"/>
      <sheetName val=" РИЦобщ -с 01.08.14"/>
      <sheetName val=" РИЦобщ -с 01.09.14"/>
      <sheetName val=" РИЦобщ -с 01.10.14"/>
      <sheetName val=" РИЦобщ -с 01.11.14"/>
      <sheetName val=" РИЦобщ -с 01.12.14"/>
      <sheetName val=" РИЦобщ -с 01.12-в прог"/>
      <sheetName val="Договорные"/>
      <sheetName val="Договорные на сайт"/>
      <sheetName val="Основной"/>
      <sheetName val="Для СМУ-62 с 1 января"/>
      <sheetName val="Для СМУ-62 с 1 апреля"/>
      <sheetName val="Для СМУ-62 с 1 июня"/>
      <sheetName val="Для СМУ-62 с 1 июля"/>
      <sheetName val="Для СМУ-62 с 1 августа"/>
      <sheetName val="Для СМУ-62 с 1 ноября"/>
      <sheetName val="Сбор и утилизация"/>
      <sheetName val="Лифт-2014"/>
      <sheetName val="Лифт-2015"/>
      <sheetName val="Лифт-страхование"/>
      <sheetName val="РИЦ"/>
      <sheetName val="Обслуживание ОПУ"/>
      <sheetName val="Диагностика ВДГО"/>
      <sheetName val="Диагностика ВДГО с 01.10.14"/>
      <sheetName val="Оплата старшему"/>
      <sheetName val="Дератизация с февраля"/>
      <sheetName val="Дератизация с апреля"/>
      <sheetName val="Дератизация с 01.04 для ооо"/>
      <sheetName val="СПплюс"/>
      <sheetName val="СПплюс с 01.06"/>
      <sheetName val=" Перерас по Эл.из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 РИЦ-с 01.01.15"/>
      <sheetName val=" РИЦ-с 01.01.15 (доп)"/>
      <sheetName val=" РИЦ-с 01.02. и 01.03."/>
      <sheetName val=" РИЦ-с 01.04"/>
      <sheetName val=" РИЦ-с 01.05"/>
      <sheetName val=" РИЦ-с 01.06"/>
      <sheetName val="Диаг-ка ВДГО"/>
      <sheetName val="Список на 01.01.2015 года"/>
      <sheetName val="Прочие услуги"/>
      <sheetName val="Догов.-январь"/>
      <sheetName val="Уборка-старо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РИЦобщ -с 01.01.14"/>
      <sheetName val=" РИЦобщ -с 01.01.14 и 01.02.14"/>
      <sheetName val=" РИЦобщ -с 01.03.14"/>
      <sheetName val=" РИЦобщ -с 01.04.14"/>
      <sheetName val=" РИЦобщ -с 01.05.14"/>
      <sheetName val=" РИЦобщ -с 01.06.14"/>
      <sheetName val=" РИЦобщ -с 01.06.14 допол"/>
      <sheetName val=" РИЦобщ -с 01.09.14"/>
      <sheetName val="Договорные"/>
      <sheetName val="Договорные с 01.04.14"/>
      <sheetName val="Основной"/>
      <sheetName val="Для СМУ-62 с 1 января"/>
      <sheetName val="Сбор и утилизация"/>
      <sheetName val="Лифт-2014"/>
      <sheetName val="Лифт-2015"/>
      <sheetName val="Лифт-страхование"/>
      <sheetName val="РИЦ"/>
      <sheetName val="Обслуживание ОПУ"/>
      <sheetName val="Диагностика ВДГО"/>
      <sheetName val="Оплата старшему"/>
      <sheetName val="Диагностика ВДГО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X514"/>
  <sheetViews>
    <sheetView view="pageBreakPreview" zoomScaleNormal="80" zoomScaleSheetLayoutView="100" workbookViewId="0">
      <pane xSplit="2" ySplit="2" topLeftCell="C3" activePane="bottomRight" state="frozen"/>
      <selection pane="topRight" activeCell="F1" sqref="F1"/>
      <selection pane="bottomLeft" activeCell="A5" sqref="A5"/>
      <selection pane="bottomRight" activeCell="A4" sqref="A4"/>
    </sheetView>
  </sheetViews>
  <sheetFormatPr defaultColWidth="9.28515625" defaultRowHeight="15"/>
  <cols>
    <col min="1" max="1" width="35.5703125" style="1" customWidth="1"/>
    <col min="2" max="2" width="6.140625" style="25" customWidth="1"/>
    <col min="3" max="5" width="4.85546875" style="26" customWidth="1"/>
    <col min="6" max="6" width="4.85546875" style="33" hidden="1" customWidth="1"/>
    <col min="7" max="13" width="4.85546875" style="27" customWidth="1"/>
    <col min="14" max="14" width="5.85546875" style="27" customWidth="1"/>
    <col min="15" max="21" width="4.85546875" style="27" customWidth="1"/>
    <col min="22" max="22" width="4.85546875" style="33" hidden="1" customWidth="1"/>
    <col min="23" max="26" width="4.85546875" style="27" customWidth="1"/>
    <col min="27" max="27" width="5.28515625" style="27" bestFit="1" customWidth="1"/>
    <col min="28" max="29" width="5.28515625" style="27" customWidth="1"/>
    <col min="30" max="30" width="5.42578125" style="27" bestFit="1" customWidth="1"/>
    <col min="31" max="31" width="0.140625" style="28" customWidth="1"/>
    <col min="32" max="249" width="9.28515625" style="2"/>
    <col min="250" max="250" width="4.140625" style="2" customWidth="1"/>
    <col min="251" max="251" width="35.5703125" style="2" customWidth="1"/>
    <col min="252" max="252" width="6.140625" style="2" customWidth="1"/>
    <col min="253" max="253" width="9" style="2" customWidth="1"/>
    <col min="254" max="254" width="9.7109375" style="2" customWidth="1"/>
    <col min="255" max="265" width="4.85546875" style="2" customWidth="1"/>
    <col min="266" max="266" width="5.85546875" style="2" customWidth="1"/>
    <col min="267" max="277" width="4.85546875" style="2" customWidth="1"/>
    <col min="278" max="278" width="5.28515625" style="2" bestFit="1" customWidth="1"/>
    <col min="279" max="280" width="5.28515625" style="2" customWidth="1"/>
    <col min="281" max="281" width="5.42578125" style="2" bestFit="1" customWidth="1"/>
    <col min="282" max="282" width="0.140625" style="2" customWidth="1"/>
    <col min="283" max="283" width="9.28515625" style="2"/>
    <col min="284" max="284" width="8.28515625" style="2" customWidth="1"/>
    <col min="285" max="285" width="4.7109375" style="2" customWidth="1"/>
    <col min="286" max="286" width="9.85546875" style="2" bestFit="1" customWidth="1"/>
    <col min="287" max="505" width="9.28515625" style="2"/>
    <col min="506" max="506" width="4.140625" style="2" customWidth="1"/>
    <col min="507" max="507" width="35.5703125" style="2" customWidth="1"/>
    <col min="508" max="508" width="6.140625" style="2" customWidth="1"/>
    <col min="509" max="509" width="9" style="2" customWidth="1"/>
    <col min="510" max="510" width="9.7109375" style="2" customWidth="1"/>
    <col min="511" max="521" width="4.85546875" style="2" customWidth="1"/>
    <col min="522" max="522" width="5.85546875" style="2" customWidth="1"/>
    <col min="523" max="533" width="4.85546875" style="2" customWidth="1"/>
    <col min="534" max="534" width="5.28515625" style="2" bestFit="1" customWidth="1"/>
    <col min="535" max="536" width="5.28515625" style="2" customWidth="1"/>
    <col min="537" max="537" width="5.42578125" style="2" bestFit="1" customWidth="1"/>
    <col min="538" max="538" width="0.140625" style="2" customWidth="1"/>
    <col min="539" max="539" width="9.28515625" style="2"/>
    <col min="540" max="540" width="8.28515625" style="2" customWidth="1"/>
    <col min="541" max="541" width="4.7109375" style="2" customWidth="1"/>
    <col min="542" max="542" width="9.85546875" style="2" bestFit="1" customWidth="1"/>
    <col min="543" max="761" width="9.28515625" style="2"/>
    <col min="762" max="762" width="4.140625" style="2" customWidth="1"/>
    <col min="763" max="763" width="35.5703125" style="2" customWidth="1"/>
    <col min="764" max="764" width="6.140625" style="2" customWidth="1"/>
    <col min="765" max="765" width="9" style="2" customWidth="1"/>
    <col min="766" max="766" width="9.7109375" style="2" customWidth="1"/>
    <col min="767" max="777" width="4.85546875" style="2" customWidth="1"/>
    <col min="778" max="778" width="5.85546875" style="2" customWidth="1"/>
    <col min="779" max="789" width="4.85546875" style="2" customWidth="1"/>
    <col min="790" max="790" width="5.28515625" style="2" bestFit="1" customWidth="1"/>
    <col min="791" max="792" width="5.28515625" style="2" customWidth="1"/>
    <col min="793" max="793" width="5.42578125" style="2" bestFit="1" customWidth="1"/>
    <col min="794" max="794" width="0.140625" style="2" customWidth="1"/>
    <col min="795" max="795" width="9.28515625" style="2"/>
    <col min="796" max="796" width="8.28515625" style="2" customWidth="1"/>
    <col min="797" max="797" width="4.7109375" style="2" customWidth="1"/>
    <col min="798" max="798" width="9.85546875" style="2" bestFit="1" customWidth="1"/>
    <col min="799" max="1017" width="9.28515625" style="2"/>
    <col min="1018" max="1018" width="4.140625" style="2" customWidth="1"/>
    <col min="1019" max="1019" width="35.5703125" style="2" customWidth="1"/>
    <col min="1020" max="1020" width="6.140625" style="2" customWidth="1"/>
    <col min="1021" max="1021" width="9" style="2" customWidth="1"/>
    <col min="1022" max="1022" width="9.7109375" style="2" customWidth="1"/>
    <col min="1023" max="1033" width="4.85546875" style="2" customWidth="1"/>
    <col min="1034" max="1034" width="5.85546875" style="2" customWidth="1"/>
    <col min="1035" max="1045" width="4.85546875" style="2" customWidth="1"/>
    <col min="1046" max="1046" width="5.28515625" style="2" bestFit="1" customWidth="1"/>
    <col min="1047" max="1048" width="5.28515625" style="2" customWidth="1"/>
    <col min="1049" max="1049" width="5.42578125" style="2" bestFit="1" customWidth="1"/>
    <col min="1050" max="1050" width="0.140625" style="2" customWidth="1"/>
    <col min="1051" max="1051" width="9.28515625" style="2"/>
    <col min="1052" max="1052" width="8.28515625" style="2" customWidth="1"/>
    <col min="1053" max="1053" width="4.7109375" style="2" customWidth="1"/>
    <col min="1054" max="1054" width="9.85546875" style="2" bestFit="1" customWidth="1"/>
    <col min="1055" max="1273" width="9.28515625" style="2"/>
    <col min="1274" max="1274" width="4.140625" style="2" customWidth="1"/>
    <col min="1275" max="1275" width="35.5703125" style="2" customWidth="1"/>
    <col min="1276" max="1276" width="6.140625" style="2" customWidth="1"/>
    <col min="1277" max="1277" width="9" style="2" customWidth="1"/>
    <col min="1278" max="1278" width="9.7109375" style="2" customWidth="1"/>
    <col min="1279" max="1289" width="4.85546875" style="2" customWidth="1"/>
    <col min="1290" max="1290" width="5.85546875" style="2" customWidth="1"/>
    <col min="1291" max="1301" width="4.85546875" style="2" customWidth="1"/>
    <col min="1302" max="1302" width="5.28515625" style="2" bestFit="1" customWidth="1"/>
    <col min="1303" max="1304" width="5.28515625" style="2" customWidth="1"/>
    <col min="1305" max="1305" width="5.42578125" style="2" bestFit="1" customWidth="1"/>
    <col min="1306" max="1306" width="0.140625" style="2" customWidth="1"/>
    <col min="1307" max="1307" width="9.28515625" style="2"/>
    <col min="1308" max="1308" width="8.28515625" style="2" customWidth="1"/>
    <col min="1309" max="1309" width="4.7109375" style="2" customWidth="1"/>
    <col min="1310" max="1310" width="9.85546875" style="2" bestFit="1" customWidth="1"/>
    <col min="1311" max="1529" width="9.28515625" style="2"/>
    <col min="1530" max="1530" width="4.140625" style="2" customWidth="1"/>
    <col min="1531" max="1531" width="35.5703125" style="2" customWidth="1"/>
    <col min="1532" max="1532" width="6.140625" style="2" customWidth="1"/>
    <col min="1533" max="1533" width="9" style="2" customWidth="1"/>
    <col min="1534" max="1534" width="9.7109375" style="2" customWidth="1"/>
    <col min="1535" max="1545" width="4.85546875" style="2" customWidth="1"/>
    <col min="1546" max="1546" width="5.85546875" style="2" customWidth="1"/>
    <col min="1547" max="1557" width="4.85546875" style="2" customWidth="1"/>
    <col min="1558" max="1558" width="5.28515625" style="2" bestFit="1" customWidth="1"/>
    <col min="1559" max="1560" width="5.28515625" style="2" customWidth="1"/>
    <col min="1561" max="1561" width="5.42578125" style="2" bestFit="1" customWidth="1"/>
    <col min="1562" max="1562" width="0.140625" style="2" customWidth="1"/>
    <col min="1563" max="1563" width="9.28515625" style="2"/>
    <col min="1564" max="1564" width="8.28515625" style="2" customWidth="1"/>
    <col min="1565" max="1565" width="4.7109375" style="2" customWidth="1"/>
    <col min="1566" max="1566" width="9.85546875" style="2" bestFit="1" customWidth="1"/>
    <col min="1567" max="1785" width="9.28515625" style="2"/>
    <col min="1786" max="1786" width="4.140625" style="2" customWidth="1"/>
    <col min="1787" max="1787" width="35.5703125" style="2" customWidth="1"/>
    <col min="1788" max="1788" width="6.140625" style="2" customWidth="1"/>
    <col min="1789" max="1789" width="9" style="2" customWidth="1"/>
    <col min="1790" max="1790" width="9.7109375" style="2" customWidth="1"/>
    <col min="1791" max="1801" width="4.85546875" style="2" customWidth="1"/>
    <col min="1802" max="1802" width="5.85546875" style="2" customWidth="1"/>
    <col min="1803" max="1813" width="4.85546875" style="2" customWidth="1"/>
    <col min="1814" max="1814" width="5.28515625" style="2" bestFit="1" customWidth="1"/>
    <col min="1815" max="1816" width="5.28515625" style="2" customWidth="1"/>
    <col min="1817" max="1817" width="5.42578125" style="2" bestFit="1" customWidth="1"/>
    <col min="1818" max="1818" width="0.140625" style="2" customWidth="1"/>
    <col min="1819" max="1819" width="9.28515625" style="2"/>
    <col min="1820" max="1820" width="8.28515625" style="2" customWidth="1"/>
    <col min="1821" max="1821" width="4.7109375" style="2" customWidth="1"/>
    <col min="1822" max="1822" width="9.85546875" style="2" bestFit="1" customWidth="1"/>
    <col min="1823" max="2041" width="9.28515625" style="2"/>
    <col min="2042" max="2042" width="4.140625" style="2" customWidth="1"/>
    <col min="2043" max="2043" width="35.5703125" style="2" customWidth="1"/>
    <col min="2044" max="2044" width="6.140625" style="2" customWidth="1"/>
    <col min="2045" max="2045" width="9" style="2" customWidth="1"/>
    <col min="2046" max="2046" width="9.7109375" style="2" customWidth="1"/>
    <col min="2047" max="2057" width="4.85546875" style="2" customWidth="1"/>
    <col min="2058" max="2058" width="5.85546875" style="2" customWidth="1"/>
    <col min="2059" max="2069" width="4.85546875" style="2" customWidth="1"/>
    <col min="2070" max="2070" width="5.28515625" style="2" bestFit="1" customWidth="1"/>
    <col min="2071" max="2072" width="5.28515625" style="2" customWidth="1"/>
    <col min="2073" max="2073" width="5.42578125" style="2" bestFit="1" customWidth="1"/>
    <col min="2074" max="2074" width="0.140625" style="2" customWidth="1"/>
    <col min="2075" max="2075" width="9.28515625" style="2"/>
    <col min="2076" max="2076" width="8.28515625" style="2" customWidth="1"/>
    <col min="2077" max="2077" width="4.7109375" style="2" customWidth="1"/>
    <col min="2078" max="2078" width="9.85546875" style="2" bestFit="1" customWidth="1"/>
    <col min="2079" max="2297" width="9.28515625" style="2"/>
    <col min="2298" max="2298" width="4.140625" style="2" customWidth="1"/>
    <col min="2299" max="2299" width="35.5703125" style="2" customWidth="1"/>
    <col min="2300" max="2300" width="6.140625" style="2" customWidth="1"/>
    <col min="2301" max="2301" width="9" style="2" customWidth="1"/>
    <col min="2302" max="2302" width="9.7109375" style="2" customWidth="1"/>
    <col min="2303" max="2313" width="4.85546875" style="2" customWidth="1"/>
    <col min="2314" max="2314" width="5.85546875" style="2" customWidth="1"/>
    <col min="2315" max="2325" width="4.85546875" style="2" customWidth="1"/>
    <col min="2326" max="2326" width="5.28515625" style="2" bestFit="1" customWidth="1"/>
    <col min="2327" max="2328" width="5.28515625" style="2" customWidth="1"/>
    <col min="2329" max="2329" width="5.42578125" style="2" bestFit="1" customWidth="1"/>
    <col min="2330" max="2330" width="0.140625" style="2" customWidth="1"/>
    <col min="2331" max="2331" width="9.28515625" style="2"/>
    <col min="2332" max="2332" width="8.28515625" style="2" customWidth="1"/>
    <col min="2333" max="2333" width="4.7109375" style="2" customWidth="1"/>
    <col min="2334" max="2334" width="9.85546875" style="2" bestFit="1" customWidth="1"/>
    <col min="2335" max="2553" width="9.28515625" style="2"/>
    <col min="2554" max="2554" width="4.140625" style="2" customWidth="1"/>
    <col min="2555" max="2555" width="35.5703125" style="2" customWidth="1"/>
    <col min="2556" max="2556" width="6.140625" style="2" customWidth="1"/>
    <col min="2557" max="2557" width="9" style="2" customWidth="1"/>
    <col min="2558" max="2558" width="9.7109375" style="2" customWidth="1"/>
    <col min="2559" max="2569" width="4.85546875" style="2" customWidth="1"/>
    <col min="2570" max="2570" width="5.85546875" style="2" customWidth="1"/>
    <col min="2571" max="2581" width="4.85546875" style="2" customWidth="1"/>
    <col min="2582" max="2582" width="5.28515625" style="2" bestFit="1" customWidth="1"/>
    <col min="2583" max="2584" width="5.28515625" style="2" customWidth="1"/>
    <col min="2585" max="2585" width="5.42578125" style="2" bestFit="1" customWidth="1"/>
    <col min="2586" max="2586" width="0.140625" style="2" customWidth="1"/>
    <col min="2587" max="2587" width="9.28515625" style="2"/>
    <col min="2588" max="2588" width="8.28515625" style="2" customWidth="1"/>
    <col min="2589" max="2589" width="4.7109375" style="2" customWidth="1"/>
    <col min="2590" max="2590" width="9.85546875" style="2" bestFit="1" customWidth="1"/>
    <col min="2591" max="2809" width="9.28515625" style="2"/>
    <col min="2810" max="2810" width="4.140625" style="2" customWidth="1"/>
    <col min="2811" max="2811" width="35.5703125" style="2" customWidth="1"/>
    <col min="2812" max="2812" width="6.140625" style="2" customWidth="1"/>
    <col min="2813" max="2813" width="9" style="2" customWidth="1"/>
    <col min="2814" max="2814" width="9.7109375" style="2" customWidth="1"/>
    <col min="2815" max="2825" width="4.85546875" style="2" customWidth="1"/>
    <col min="2826" max="2826" width="5.85546875" style="2" customWidth="1"/>
    <col min="2827" max="2837" width="4.85546875" style="2" customWidth="1"/>
    <col min="2838" max="2838" width="5.28515625" style="2" bestFit="1" customWidth="1"/>
    <col min="2839" max="2840" width="5.28515625" style="2" customWidth="1"/>
    <col min="2841" max="2841" width="5.42578125" style="2" bestFit="1" customWidth="1"/>
    <col min="2842" max="2842" width="0.140625" style="2" customWidth="1"/>
    <col min="2843" max="2843" width="9.28515625" style="2"/>
    <col min="2844" max="2844" width="8.28515625" style="2" customWidth="1"/>
    <col min="2845" max="2845" width="4.7109375" style="2" customWidth="1"/>
    <col min="2846" max="2846" width="9.85546875" style="2" bestFit="1" customWidth="1"/>
    <col min="2847" max="3065" width="9.28515625" style="2"/>
    <col min="3066" max="3066" width="4.140625" style="2" customWidth="1"/>
    <col min="3067" max="3067" width="35.5703125" style="2" customWidth="1"/>
    <col min="3068" max="3068" width="6.140625" style="2" customWidth="1"/>
    <col min="3069" max="3069" width="9" style="2" customWidth="1"/>
    <col min="3070" max="3070" width="9.7109375" style="2" customWidth="1"/>
    <col min="3071" max="3081" width="4.85546875" style="2" customWidth="1"/>
    <col min="3082" max="3082" width="5.85546875" style="2" customWidth="1"/>
    <col min="3083" max="3093" width="4.85546875" style="2" customWidth="1"/>
    <col min="3094" max="3094" width="5.28515625" style="2" bestFit="1" customWidth="1"/>
    <col min="3095" max="3096" width="5.28515625" style="2" customWidth="1"/>
    <col min="3097" max="3097" width="5.42578125" style="2" bestFit="1" customWidth="1"/>
    <col min="3098" max="3098" width="0.140625" style="2" customWidth="1"/>
    <col min="3099" max="3099" width="9.28515625" style="2"/>
    <col min="3100" max="3100" width="8.28515625" style="2" customWidth="1"/>
    <col min="3101" max="3101" width="4.7109375" style="2" customWidth="1"/>
    <col min="3102" max="3102" width="9.85546875" style="2" bestFit="1" customWidth="1"/>
    <col min="3103" max="3321" width="9.28515625" style="2"/>
    <col min="3322" max="3322" width="4.140625" style="2" customWidth="1"/>
    <col min="3323" max="3323" width="35.5703125" style="2" customWidth="1"/>
    <col min="3324" max="3324" width="6.140625" style="2" customWidth="1"/>
    <col min="3325" max="3325" width="9" style="2" customWidth="1"/>
    <col min="3326" max="3326" width="9.7109375" style="2" customWidth="1"/>
    <col min="3327" max="3337" width="4.85546875" style="2" customWidth="1"/>
    <col min="3338" max="3338" width="5.85546875" style="2" customWidth="1"/>
    <col min="3339" max="3349" width="4.85546875" style="2" customWidth="1"/>
    <col min="3350" max="3350" width="5.28515625" style="2" bestFit="1" customWidth="1"/>
    <col min="3351" max="3352" width="5.28515625" style="2" customWidth="1"/>
    <col min="3353" max="3353" width="5.42578125" style="2" bestFit="1" customWidth="1"/>
    <col min="3354" max="3354" width="0.140625" style="2" customWidth="1"/>
    <col min="3355" max="3355" width="9.28515625" style="2"/>
    <col min="3356" max="3356" width="8.28515625" style="2" customWidth="1"/>
    <col min="3357" max="3357" width="4.7109375" style="2" customWidth="1"/>
    <col min="3358" max="3358" width="9.85546875" style="2" bestFit="1" customWidth="1"/>
    <col min="3359" max="3577" width="9.28515625" style="2"/>
    <col min="3578" max="3578" width="4.140625" style="2" customWidth="1"/>
    <col min="3579" max="3579" width="35.5703125" style="2" customWidth="1"/>
    <col min="3580" max="3580" width="6.140625" style="2" customWidth="1"/>
    <col min="3581" max="3581" width="9" style="2" customWidth="1"/>
    <col min="3582" max="3582" width="9.7109375" style="2" customWidth="1"/>
    <col min="3583" max="3593" width="4.85546875" style="2" customWidth="1"/>
    <col min="3594" max="3594" width="5.85546875" style="2" customWidth="1"/>
    <col min="3595" max="3605" width="4.85546875" style="2" customWidth="1"/>
    <col min="3606" max="3606" width="5.28515625" style="2" bestFit="1" customWidth="1"/>
    <col min="3607" max="3608" width="5.28515625" style="2" customWidth="1"/>
    <col min="3609" max="3609" width="5.42578125" style="2" bestFit="1" customWidth="1"/>
    <col min="3610" max="3610" width="0.140625" style="2" customWidth="1"/>
    <col min="3611" max="3611" width="9.28515625" style="2"/>
    <col min="3612" max="3612" width="8.28515625" style="2" customWidth="1"/>
    <col min="3613" max="3613" width="4.7109375" style="2" customWidth="1"/>
    <col min="3614" max="3614" width="9.85546875" style="2" bestFit="1" customWidth="1"/>
    <col min="3615" max="3833" width="9.28515625" style="2"/>
    <col min="3834" max="3834" width="4.140625" style="2" customWidth="1"/>
    <col min="3835" max="3835" width="35.5703125" style="2" customWidth="1"/>
    <col min="3836" max="3836" width="6.140625" style="2" customWidth="1"/>
    <col min="3837" max="3837" width="9" style="2" customWidth="1"/>
    <col min="3838" max="3838" width="9.7109375" style="2" customWidth="1"/>
    <col min="3839" max="3849" width="4.85546875" style="2" customWidth="1"/>
    <col min="3850" max="3850" width="5.85546875" style="2" customWidth="1"/>
    <col min="3851" max="3861" width="4.85546875" style="2" customWidth="1"/>
    <col min="3862" max="3862" width="5.28515625" style="2" bestFit="1" customWidth="1"/>
    <col min="3863" max="3864" width="5.28515625" style="2" customWidth="1"/>
    <col min="3865" max="3865" width="5.42578125" style="2" bestFit="1" customWidth="1"/>
    <col min="3866" max="3866" width="0.140625" style="2" customWidth="1"/>
    <col min="3867" max="3867" width="9.28515625" style="2"/>
    <col min="3868" max="3868" width="8.28515625" style="2" customWidth="1"/>
    <col min="3869" max="3869" width="4.7109375" style="2" customWidth="1"/>
    <col min="3870" max="3870" width="9.85546875" style="2" bestFit="1" customWidth="1"/>
    <col min="3871" max="4089" width="9.28515625" style="2"/>
    <col min="4090" max="4090" width="4.140625" style="2" customWidth="1"/>
    <col min="4091" max="4091" width="35.5703125" style="2" customWidth="1"/>
    <col min="4092" max="4092" width="6.140625" style="2" customWidth="1"/>
    <col min="4093" max="4093" width="9" style="2" customWidth="1"/>
    <col min="4094" max="4094" width="9.7109375" style="2" customWidth="1"/>
    <col min="4095" max="4105" width="4.85546875" style="2" customWidth="1"/>
    <col min="4106" max="4106" width="5.85546875" style="2" customWidth="1"/>
    <col min="4107" max="4117" width="4.85546875" style="2" customWidth="1"/>
    <col min="4118" max="4118" width="5.28515625" style="2" bestFit="1" customWidth="1"/>
    <col min="4119" max="4120" width="5.28515625" style="2" customWidth="1"/>
    <col min="4121" max="4121" width="5.42578125" style="2" bestFit="1" customWidth="1"/>
    <col min="4122" max="4122" width="0.140625" style="2" customWidth="1"/>
    <col min="4123" max="4123" width="9.28515625" style="2"/>
    <col min="4124" max="4124" width="8.28515625" style="2" customWidth="1"/>
    <col min="4125" max="4125" width="4.7109375" style="2" customWidth="1"/>
    <col min="4126" max="4126" width="9.85546875" style="2" bestFit="1" customWidth="1"/>
    <col min="4127" max="4345" width="9.28515625" style="2"/>
    <col min="4346" max="4346" width="4.140625" style="2" customWidth="1"/>
    <col min="4347" max="4347" width="35.5703125" style="2" customWidth="1"/>
    <col min="4348" max="4348" width="6.140625" style="2" customWidth="1"/>
    <col min="4349" max="4349" width="9" style="2" customWidth="1"/>
    <col min="4350" max="4350" width="9.7109375" style="2" customWidth="1"/>
    <col min="4351" max="4361" width="4.85546875" style="2" customWidth="1"/>
    <col min="4362" max="4362" width="5.85546875" style="2" customWidth="1"/>
    <col min="4363" max="4373" width="4.85546875" style="2" customWidth="1"/>
    <col min="4374" max="4374" width="5.28515625" style="2" bestFit="1" customWidth="1"/>
    <col min="4375" max="4376" width="5.28515625" style="2" customWidth="1"/>
    <col min="4377" max="4377" width="5.42578125" style="2" bestFit="1" customWidth="1"/>
    <col min="4378" max="4378" width="0.140625" style="2" customWidth="1"/>
    <col min="4379" max="4379" width="9.28515625" style="2"/>
    <col min="4380" max="4380" width="8.28515625" style="2" customWidth="1"/>
    <col min="4381" max="4381" width="4.7109375" style="2" customWidth="1"/>
    <col min="4382" max="4382" width="9.85546875" style="2" bestFit="1" customWidth="1"/>
    <col min="4383" max="4601" width="9.28515625" style="2"/>
    <col min="4602" max="4602" width="4.140625" style="2" customWidth="1"/>
    <col min="4603" max="4603" width="35.5703125" style="2" customWidth="1"/>
    <col min="4604" max="4604" width="6.140625" style="2" customWidth="1"/>
    <col min="4605" max="4605" width="9" style="2" customWidth="1"/>
    <col min="4606" max="4606" width="9.7109375" style="2" customWidth="1"/>
    <col min="4607" max="4617" width="4.85546875" style="2" customWidth="1"/>
    <col min="4618" max="4618" width="5.85546875" style="2" customWidth="1"/>
    <col min="4619" max="4629" width="4.85546875" style="2" customWidth="1"/>
    <col min="4630" max="4630" width="5.28515625" style="2" bestFit="1" customWidth="1"/>
    <col min="4631" max="4632" width="5.28515625" style="2" customWidth="1"/>
    <col min="4633" max="4633" width="5.42578125" style="2" bestFit="1" customWidth="1"/>
    <col min="4634" max="4634" width="0.140625" style="2" customWidth="1"/>
    <col min="4635" max="4635" width="9.28515625" style="2"/>
    <col min="4636" max="4636" width="8.28515625" style="2" customWidth="1"/>
    <col min="4637" max="4637" width="4.7109375" style="2" customWidth="1"/>
    <col min="4638" max="4638" width="9.85546875" style="2" bestFit="1" customWidth="1"/>
    <col min="4639" max="4857" width="9.28515625" style="2"/>
    <col min="4858" max="4858" width="4.140625" style="2" customWidth="1"/>
    <col min="4859" max="4859" width="35.5703125" style="2" customWidth="1"/>
    <col min="4860" max="4860" width="6.140625" style="2" customWidth="1"/>
    <col min="4861" max="4861" width="9" style="2" customWidth="1"/>
    <col min="4862" max="4862" width="9.7109375" style="2" customWidth="1"/>
    <col min="4863" max="4873" width="4.85546875" style="2" customWidth="1"/>
    <col min="4874" max="4874" width="5.85546875" style="2" customWidth="1"/>
    <col min="4875" max="4885" width="4.85546875" style="2" customWidth="1"/>
    <col min="4886" max="4886" width="5.28515625" style="2" bestFit="1" customWidth="1"/>
    <col min="4887" max="4888" width="5.28515625" style="2" customWidth="1"/>
    <col min="4889" max="4889" width="5.42578125" style="2" bestFit="1" customWidth="1"/>
    <col min="4890" max="4890" width="0.140625" style="2" customWidth="1"/>
    <col min="4891" max="4891" width="9.28515625" style="2"/>
    <col min="4892" max="4892" width="8.28515625" style="2" customWidth="1"/>
    <col min="4893" max="4893" width="4.7109375" style="2" customWidth="1"/>
    <col min="4894" max="4894" width="9.85546875" style="2" bestFit="1" customWidth="1"/>
    <col min="4895" max="5113" width="9.28515625" style="2"/>
    <col min="5114" max="5114" width="4.140625" style="2" customWidth="1"/>
    <col min="5115" max="5115" width="35.5703125" style="2" customWidth="1"/>
    <col min="5116" max="5116" width="6.140625" style="2" customWidth="1"/>
    <col min="5117" max="5117" width="9" style="2" customWidth="1"/>
    <col min="5118" max="5118" width="9.7109375" style="2" customWidth="1"/>
    <col min="5119" max="5129" width="4.85546875" style="2" customWidth="1"/>
    <col min="5130" max="5130" width="5.85546875" style="2" customWidth="1"/>
    <col min="5131" max="5141" width="4.85546875" style="2" customWidth="1"/>
    <col min="5142" max="5142" width="5.28515625" style="2" bestFit="1" customWidth="1"/>
    <col min="5143" max="5144" width="5.28515625" style="2" customWidth="1"/>
    <col min="5145" max="5145" width="5.42578125" style="2" bestFit="1" customWidth="1"/>
    <col min="5146" max="5146" width="0.140625" style="2" customWidth="1"/>
    <col min="5147" max="5147" width="9.28515625" style="2"/>
    <col min="5148" max="5148" width="8.28515625" style="2" customWidth="1"/>
    <col min="5149" max="5149" width="4.7109375" style="2" customWidth="1"/>
    <col min="5150" max="5150" width="9.85546875" style="2" bestFit="1" customWidth="1"/>
    <col min="5151" max="5369" width="9.28515625" style="2"/>
    <col min="5370" max="5370" width="4.140625" style="2" customWidth="1"/>
    <col min="5371" max="5371" width="35.5703125" style="2" customWidth="1"/>
    <col min="5372" max="5372" width="6.140625" style="2" customWidth="1"/>
    <col min="5373" max="5373" width="9" style="2" customWidth="1"/>
    <col min="5374" max="5374" width="9.7109375" style="2" customWidth="1"/>
    <col min="5375" max="5385" width="4.85546875" style="2" customWidth="1"/>
    <col min="5386" max="5386" width="5.85546875" style="2" customWidth="1"/>
    <col min="5387" max="5397" width="4.85546875" style="2" customWidth="1"/>
    <col min="5398" max="5398" width="5.28515625" style="2" bestFit="1" customWidth="1"/>
    <col min="5399" max="5400" width="5.28515625" style="2" customWidth="1"/>
    <col min="5401" max="5401" width="5.42578125" style="2" bestFit="1" customWidth="1"/>
    <col min="5402" max="5402" width="0.140625" style="2" customWidth="1"/>
    <col min="5403" max="5403" width="9.28515625" style="2"/>
    <col min="5404" max="5404" width="8.28515625" style="2" customWidth="1"/>
    <col min="5405" max="5405" width="4.7109375" style="2" customWidth="1"/>
    <col min="5406" max="5406" width="9.85546875" style="2" bestFit="1" customWidth="1"/>
    <col min="5407" max="5625" width="9.28515625" style="2"/>
    <col min="5626" max="5626" width="4.140625" style="2" customWidth="1"/>
    <col min="5627" max="5627" width="35.5703125" style="2" customWidth="1"/>
    <col min="5628" max="5628" width="6.140625" style="2" customWidth="1"/>
    <col min="5629" max="5629" width="9" style="2" customWidth="1"/>
    <col min="5630" max="5630" width="9.7109375" style="2" customWidth="1"/>
    <col min="5631" max="5641" width="4.85546875" style="2" customWidth="1"/>
    <col min="5642" max="5642" width="5.85546875" style="2" customWidth="1"/>
    <col min="5643" max="5653" width="4.85546875" style="2" customWidth="1"/>
    <col min="5654" max="5654" width="5.28515625" style="2" bestFit="1" customWidth="1"/>
    <col min="5655" max="5656" width="5.28515625" style="2" customWidth="1"/>
    <col min="5657" max="5657" width="5.42578125" style="2" bestFit="1" customWidth="1"/>
    <col min="5658" max="5658" width="0.140625" style="2" customWidth="1"/>
    <col min="5659" max="5659" width="9.28515625" style="2"/>
    <col min="5660" max="5660" width="8.28515625" style="2" customWidth="1"/>
    <col min="5661" max="5661" width="4.7109375" style="2" customWidth="1"/>
    <col min="5662" max="5662" width="9.85546875" style="2" bestFit="1" customWidth="1"/>
    <col min="5663" max="5881" width="9.28515625" style="2"/>
    <col min="5882" max="5882" width="4.140625" style="2" customWidth="1"/>
    <col min="5883" max="5883" width="35.5703125" style="2" customWidth="1"/>
    <col min="5884" max="5884" width="6.140625" style="2" customWidth="1"/>
    <col min="5885" max="5885" width="9" style="2" customWidth="1"/>
    <col min="5886" max="5886" width="9.7109375" style="2" customWidth="1"/>
    <col min="5887" max="5897" width="4.85546875" style="2" customWidth="1"/>
    <col min="5898" max="5898" width="5.85546875" style="2" customWidth="1"/>
    <col min="5899" max="5909" width="4.85546875" style="2" customWidth="1"/>
    <col min="5910" max="5910" width="5.28515625" style="2" bestFit="1" customWidth="1"/>
    <col min="5911" max="5912" width="5.28515625" style="2" customWidth="1"/>
    <col min="5913" max="5913" width="5.42578125" style="2" bestFit="1" customWidth="1"/>
    <col min="5914" max="5914" width="0.140625" style="2" customWidth="1"/>
    <col min="5915" max="5915" width="9.28515625" style="2"/>
    <col min="5916" max="5916" width="8.28515625" style="2" customWidth="1"/>
    <col min="5917" max="5917" width="4.7109375" style="2" customWidth="1"/>
    <col min="5918" max="5918" width="9.85546875" style="2" bestFit="1" customWidth="1"/>
    <col min="5919" max="6137" width="9.28515625" style="2"/>
    <col min="6138" max="6138" width="4.140625" style="2" customWidth="1"/>
    <col min="6139" max="6139" width="35.5703125" style="2" customWidth="1"/>
    <col min="6140" max="6140" width="6.140625" style="2" customWidth="1"/>
    <col min="6141" max="6141" width="9" style="2" customWidth="1"/>
    <col min="6142" max="6142" width="9.7109375" style="2" customWidth="1"/>
    <col min="6143" max="6153" width="4.85546875" style="2" customWidth="1"/>
    <col min="6154" max="6154" width="5.85546875" style="2" customWidth="1"/>
    <col min="6155" max="6165" width="4.85546875" style="2" customWidth="1"/>
    <col min="6166" max="6166" width="5.28515625" style="2" bestFit="1" customWidth="1"/>
    <col min="6167" max="6168" width="5.28515625" style="2" customWidth="1"/>
    <col min="6169" max="6169" width="5.42578125" style="2" bestFit="1" customWidth="1"/>
    <col min="6170" max="6170" width="0.140625" style="2" customWidth="1"/>
    <col min="6171" max="6171" width="9.28515625" style="2"/>
    <col min="6172" max="6172" width="8.28515625" style="2" customWidth="1"/>
    <col min="6173" max="6173" width="4.7109375" style="2" customWidth="1"/>
    <col min="6174" max="6174" width="9.85546875" style="2" bestFit="1" customWidth="1"/>
    <col min="6175" max="6393" width="9.28515625" style="2"/>
    <col min="6394" max="6394" width="4.140625" style="2" customWidth="1"/>
    <col min="6395" max="6395" width="35.5703125" style="2" customWidth="1"/>
    <col min="6396" max="6396" width="6.140625" style="2" customWidth="1"/>
    <col min="6397" max="6397" width="9" style="2" customWidth="1"/>
    <col min="6398" max="6398" width="9.7109375" style="2" customWidth="1"/>
    <col min="6399" max="6409" width="4.85546875" style="2" customWidth="1"/>
    <col min="6410" max="6410" width="5.85546875" style="2" customWidth="1"/>
    <col min="6411" max="6421" width="4.85546875" style="2" customWidth="1"/>
    <col min="6422" max="6422" width="5.28515625" style="2" bestFit="1" customWidth="1"/>
    <col min="6423" max="6424" width="5.28515625" style="2" customWidth="1"/>
    <col min="6425" max="6425" width="5.42578125" style="2" bestFit="1" customWidth="1"/>
    <col min="6426" max="6426" width="0.140625" style="2" customWidth="1"/>
    <col min="6427" max="6427" width="9.28515625" style="2"/>
    <col min="6428" max="6428" width="8.28515625" style="2" customWidth="1"/>
    <col min="6429" max="6429" width="4.7109375" style="2" customWidth="1"/>
    <col min="6430" max="6430" width="9.85546875" style="2" bestFit="1" customWidth="1"/>
    <col min="6431" max="6649" width="9.28515625" style="2"/>
    <col min="6650" max="6650" width="4.140625" style="2" customWidth="1"/>
    <col min="6651" max="6651" width="35.5703125" style="2" customWidth="1"/>
    <col min="6652" max="6652" width="6.140625" style="2" customWidth="1"/>
    <col min="6653" max="6653" width="9" style="2" customWidth="1"/>
    <col min="6654" max="6654" width="9.7109375" style="2" customWidth="1"/>
    <col min="6655" max="6665" width="4.85546875" style="2" customWidth="1"/>
    <col min="6666" max="6666" width="5.85546875" style="2" customWidth="1"/>
    <col min="6667" max="6677" width="4.85546875" style="2" customWidth="1"/>
    <col min="6678" max="6678" width="5.28515625" style="2" bestFit="1" customWidth="1"/>
    <col min="6679" max="6680" width="5.28515625" style="2" customWidth="1"/>
    <col min="6681" max="6681" width="5.42578125" style="2" bestFit="1" customWidth="1"/>
    <col min="6682" max="6682" width="0.140625" style="2" customWidth="1"/>
    <col min="6683" max="6683" width="9.28515625" style="2"/>
    <col min="6684" max="6684" width="8.28515625" style="2" customWidth="1"/>
    <col min="6685" max="6685" width="4.7109375" style="2" customWidth="1"/>
    <col min="6686" max="6686" width="9.85546875" style="2" bestFit="1" customWidth="1"/>
    <col min="6687" max="6905" width="9.28515625" style="2"/>
    <col min="6906" max="6906" width="4.140625" style="2" customWidth="1"/>
    <col min="6907" max="6907" width="35.5703125" style="2" customWidth="1"/>
    <col min="6908" max="6908" width="6.140625" style="2" customWidth="1"/>
    <col min="6909" max="6909" width="9" style="2" customWidth="1"/>
    <col min="6910" max="6910" width="9.7109375" style="2" customWidth="1"/>
    <col min="6911" max="6921" width="4.85546875" style="2" customWidth="1"/>
    <col min="6922" max="6922" width="5.85546875" style="2" customWidth="1"/>
    <col min="6923" max="6933" width="4.85546875" style="2" customWidth="1"/>
    <col min="6934" max="6934" width="5.28515625" style="2" bestFit="1" customWidth="1"/>
    <col min="6935" max="6936" width="5.28515625" style="2" customWidth="1"/>
    <col min="6937" max="6937" width="5.42578125" style="2" bestFit="1" customWidth="1"/>
    <col min="6938" max="6938" width="0.140625" style="2" customWidth="1"/>
    <col min="6939" max="6939" width="9.28515625" style="2"/>
    <col min="6940" max="6940" width="8.28515625" style="2" customWidth="1"/>
    <col min="6941" max="6941" width="4.7109375" style="2" customWidth="1"/>
    <col min="6942" max="6942" width="9.85546875" style="2" bestFit="1" customWidth="1"/>
    <col min="6943" max="7161" width="9.28515625" style="2"/>
    <col min="7162" max="7162" width="4.140625" style="2" customWidth="1"/>
    <col min="7163" max="7163" width="35.5703125" style="2" customWidth="1"/>
    <col min="7164" max="7164" width="6.140625" style="2" customWidth="1"/>
    <col min="7165" max="7165" width="9" style="2" customWidth="1"/>
    <col min="7166" max="7166" width="9.7109375" style="2" customWidth="1"/>
    <col min="7167" max="7177" width="4.85546875" style="2" customWidth="1"/>
    <col min="7178" max="7178" width="5.85546875" style="2" customWidth="1"/>
    <col min="7179" max="7189" width="4.85546875" style="2" customWidth="1"/>
    <col min="7190" max="7190" width="5.28515625" style="2" bestFit="1" customWidth="1"/>
    <col min="7191" max="7192" width="5.28515625" style="2" customWidth="1"/>
    <col min="7193" max="7193" width="5.42578125" style="2" bestFit="1" customWidth="1"/>
    <col min="7194" max="7194" width="0.140625" style="2" customWidth="1"/>
    <col min="7195" max="7195" width="9.28515625" style="2"/>
    <col min="7196" max="7196" width="8.28515625" style="2" customWidth="1"/>
    <col min="7197" max="7197" width="4.7109375" style="2" customWidth="1"/>
    <col min="7198" max="7198" width="9.85546875" style="2" bestFit="1" customWidth="1"/>
    <col min="7199" max="7417" width="9.28515625" style="2"/>
    <col min="7418" max="7418" width="4.140625" style="2" customWidth="1"/>
    <col min="7419" max="7419" width="35.5703125" style="2" customWidth="1"/>
    <col min="7420" max="7420" width="6.140625" style="2" customWidth="1"/>
    <col min="7421" max="7421" width="9" style="2" customWidth="1"/>
    <col min="7422" max="7422" width="9.7109375" style="2" customWidth="1"/>
    <col min="7423" max="7433" width="4.85546875" style="2" customWidth="1"/>
    <col min="7434" max="7434" width="5.85546875" style="2" customWidth="1"/>
    <col min="7435" max="7445" width="4.85546875" style="2" customWidth="1"/>
    <col min="7446" max="7446" width="5.28515625" style="2" bestFit="1" customWidth="1"/>
    <col min="7447" max="7448" width="5.28515625" style="2" customWidth="1"/>
    <col min="7449" max="7449" width="5.42578125" style="2" bestFit="1" customWidth="1"/>
    <col min="7450" max="7450" width="0.140625" style="2" customWidth="1"/>
    <col min="7451" max="7451" width="9.28515625" style="2"/>
    <col min="7452" max="7452" width="8.28515625" style="2" customWidth="1"/>
    <col min="7453" max="7453" width="4.7109375" style="2" customWidth="1"/>
    <col min="7454" max="7454" width="9.85546875" style="2" bestFit="1" customWidth="1"/>
    <col min="7455" max="7673" width="9.28515625" style="2"/>
    <col min="7674" max="7674" width="4.140625" style="2" customWidth="1"/>
    <col min="7675" max="7675" width="35.5703125" style="2" customWidth="1"/>
    <col min="7676" max="7676" width="6.140625" style="2" customWidth="1"/>
    <col min="7677" max="7677" width="9" style="2" customWidth="1"/>
    <col min="7678" max="7678" width="9.7109375" style="2" customWidth="1"/>
    <col min="7679" max="7689" width="4.85546875" style="2" customWidth="1"/>
    <col min="7690" max="7690" width="5.85546875" style="2" customWidth="1"/>
    <col min="7691" max="7701" width="4.85546875" style="2" customWidth="1"/>
    <col min="7702" max="7702" width="5.28515625" style="2" bestFit="1" customWidth="1"/>
    <col min="7703" max="7704" width="5.28515625" style="2" customWidth="1"/>
    <col min="7705" max="7705" width="5.42578125" style="2" bestFit="1" customWidth="1"/>
    <col min="7706" max="7706" width="0.140625" style="2" customWidth="1"/>
    <col min="7707" max="7707" width="9.28515625" style="2"/>
    <col min="7708" max="7708" width="8.28515625" style="2" customWidth="1"/>
    <col min="7709" max="7709" width="4.7109375" style="2" customWidth="1"/>
    <col min="7710" max="7710" width="9.85546875" style="2" bestFit="1" customWidth="1"/>
    <col min="7711" max="7929" width="9.28515625" style="2"/>
    <col min="7930" max="7930" width="4.140625" style="2" customWidth="1"/>
    <col min="7931" max="7931" width="35.5703125" style="2" customWidth="1"/>
    <col min="7932" max="7932" width="6.140625" style="2" customWidth="1"/>
    <col min="7933" max="7933" width="9" style="2" customWidth="1"/>
    <col min="7934" max="7934" width="9.7109375" style="2" customWidth="1"/>
    <col min="7935" max="7945" width="4.85546875" style="2" customWidth="1"/>
    <col min="7946" max="7946" width="5.85546875" style="2" customWidth="1"/>
    <col min="7947" max="7957" width="4.85546875" style="2" customWidth="1"/>
    <col min="7958" max="7958" width="5.28515625" style="2" bestFit="1" customWidth="1"/>
    <col min="7959" max="7960" width="5.28515625" style="2" customWidth="1"/>
    <col min="7961" max="7961" width="5.42578125" style="2" bestFit="1" customWidth="1"/>
    <col min="7962" max="7962" width="0.140625" style="2" customWidth="1"/>
    <col min="7963" max="7963" width="9.28515625" style="2"/>
    <col min="7964" max="7964" width="8.28515625" style="2" customWidth="1"/>
    <col min="7965" max="7965" width="4.7109375" style="2" customWidth="1"/>
    <col min="7966" max="7966" width="9.85546875" style="2" bestFit="1" customWidth="1"/>
    <col min="7967" max="8185" width="9.28515625" style="2"/>
    <col min="8186" max="8186" width="4.140625" style="2" customWidth="1"/>
    <col min="8187" max="8187" width="35.5703125" style="2" customWidth="1"/>
    <col min="8188" max="8188" width="6.140625" style="2" customWidth="1"/>
    <col min="8189" max="8189" width="9" style="2" customWidth="1"/>
    <col min="8190" max="8190" width="9.7109375" style="2" customWidth="1"/>
    <col min="8191" max="8201" width="4.85546875" style="2" customWidth="1"/>
    <col min="8202" max="8202" width="5.85546875" style="2" customWidth="1"/>
    <col min="8203" max="8213" width="4.85546875" style="2" customWidth="1"/>
    <col min="8214" max="8214" width="5.28515625" style="2" bestFit="1" customWidth="1"/>
    <col min="8215" max="8216" width="5.28515625" style="2" customWidth="1"/>
    <col min="8217" max="8217" width="5.42578125" style="2" bestFit="1" customWidth="1"/>
    <col min="8218" max="8218" width="0.140625" style="2" customWidth="1"/>
    <col min="8219" max="8219" width="9.28515625" style="2"/>
    <col min="8220" max="8220" width="8.28515625" style="2" customWidth="1"/>
    <col min="8221" max="8221" width="4.7109375" style="2" customWidth="1"/>
    <col min="8222" max="8222" width="9.85546875" style="2" bestFit="1" customWidth="1"/>
    <col min="8223" max="8441" width="9.28515625" style="2"/>
    <col min="8442" max="8442" width="4.140625" style="2" customWidth="1"/>
    <col min="8443" max="8443" width="35.5703125" style="2" customWidth="1"/>
    <col min="8444" max="8444" width="6.140625" style="2" customWidth="1"/>
    <col min="8445" max="8445" width="9" style="2" customWidth="1"/>
    <col min="8446" max="8446" width="9.7109375" style="2" customWidth="1"/>
    <col min="8447" max="8457" width="4.85546875" style="2" customWidth="1"/>
    <col min="8458" max="8458" width="5.85546875" style="2" customWidth="1"/>
    <col min="8459" max="8469" width="4.85546875" style="2" customWidth="1"/>
    <col min="8470" max="8470" width="5.28515625" style="2" bestFit="1" customWidth="1"/>
    <col min="8471" max="8472" width="5.28515625" style="2" customWidth="1"/>
    <col min="8473" max="8473" width="5.42578125" style="2" bestFit="1" customWidth="1"/>
    <col min="8474" max="8474" width="0.140625" style="2" customWidth="1"/>
    <col min="8475" max="8475" width="9.28515625" style="2"/>
    <col min="8476" max="8476" width="8.28515625" style="2" customWidth="1"/>
    <col min="8477" max="8477" width="4.7109375" style="2" customWidth="1"/>
    <col min="8478" max="8478" width="9.85546875" style="2" bestFit="1" customWidth="1"/>
    <col min="8479" max="8697" width="9.28515625" style="2"/>
    <col min="8698" max="8698" width="4.140625" style="2" customWidth="1"/>
    <col min="8699" max="8699" width="35.5703125" style="2" customWidth="1"/>
    <col min="8700" max="8700" width="6.140625" style="2" customWidth="1"/>
    <col min="8701" max="8701" width="9" style="2" customWidth="1"/>
    <col min="8702" max="8702" width="9.7109375" style="2" customWidth="1"/>
    <col min="8703" max="8713" width="4.85546875" style="2" customWidth="1"/>
    <col min="8714" max="8714" width="5.85546875" style="2" customWidth="1"/>
    <col min="8715" max="8725" width="4.85546875" style="2" customWidth="1"/>
    <col min="8726" max="8726" width="5.28515625" style="2" bestFit="1" customWidth="1"/>
    <col min="8727" max="8728" width="5.28515625" style="2" customWidth="1"/>
    <col min="8729" max="8729" width="5.42578125" style="2" bestFit="1" customWidth="1"/>
    <col min="8730" max="8730" width="0.140625" style="2" customWidth="1"/>
    <col min="8731" max="8731" width="9.28515625" style="2"/>
    <col min="8732" max="8732" width="8.28515625" style="2" customWidth="1"/>
    <col min="8733" max="8733" width="4.7109375" style="2" customWidth="1"/>
    <col min="8734" max="8734" width="9.85546875" style="2" bestFit="1" customWidth="1"/>
    <col min="8735" max="8953" width="9.28515625" style="2"/>
    <col min="8954" max="8954" width="4.140625" style="2" customWidth="1"/>
    <col min="8955" max="8955" width="35.5703125" style="2" customWidth="1"/>
    <col min="8956" max="8956" width="6.140625" style="2" customWidth="1"/>
    <col min="8957" max="8957" width="9" style="2" customWidth="1"/>
    <col min="8958" max="8958" width="9.7109375" style="2" customWidth="1"/>
    <col min="8959" max="8969" width="4.85546875" style="2" customWidth="1"/>
    <col min="8970" max="8970" width="5.85546875" style="2" customWidth="1"/>
    <col min="8971" max="8981" width="4.85546875" style="2" customWidth="1"/>
    <col min="8982" max="8982" width="5.28515625" style="2" bestFit="1" customWidth="1"/>
    <col min="8983" max="8984" width="5.28515625" style="2" customWidth="1"/>
    <col min="8985" max="8985" width="5.42578125" style="2" bestFit="1" customWidth="1"/>
    <col min="8986" max="8986" width="0.140625" style="2" customWidth="1"/>
    <col min="8987" max="8987" width="9.28515625" style="2"/>
    <col min="8988" max="8988" width="8.28515625" style="2" customWidth="1"/>
    <col min="8989" max="8989" width="4.7109375" style="2" customWidth="1"/>
    <col min="8990" max="8990" width="9.85546875" style="2" bestFit="1" customWidth="1"/>
    <col min="8991" max="9209" width="9.28515625" style="2"/>
    <col min="9210" max="9210" width="4.140625" style="2" customWidth="1"/>
    <col min="9211" max="9211" width="35.5703125" style="2" customWidth="1"/>
    <col min="9212" max="9212" width="6.140625" style="2" customWidth="1"/>
    <col min="9213" max="9213" width="9" style="2" customWidth="1"/>
    <col min="9214" max="9214" width="9.7109375" style="2" customWidth="1"/>
    <col min="9215" max="9225" width="4.85546875" style="2" customWidth="1"/>
    <col min="9226" max="9226" width="5.85546875" style="2" customWidth="1"/>
    <col min="9227" max="9237" width="4.85546875" style="2" customWidth="1"/>
    <col min="9238" max="9238" width="5.28515625" style="2" bestFit="1" customWidth="1"/>
    <col min="9239" max="9240" width="5.28515625" style="2" customWidth="1"/>
    <col min="9241" max="9241" width="5.42578125" style="2" bestFit="1" customWidth="1"/>
    <col min="9242" max="9242" width="0.140625" style="2" customWidth="1"/>
    <col min="9243" max="9243" width="9.28515625" style="2"/>
    <col min="9244" max="9244" width="8.28515625" style="2" customWidth="1"/>
    <col min="9245" max="9245" width="4.7109375" style="2" customWidth="1"/>
    <col min="9246" max="9246" width="9.85546875" style="2" bestFit="1" customWidth="1"/>
    <col min="9247" max="9465" width="9.28515625" style="2"/>
    <col min="9466" max="9466" width="4.140625" style="2" customWidth="1"/>
    <col min="9467" max="9467" width="35.5703125" style="2" customWidth="1"/>
    <col min="9468" max="9468" width="6.140625" style="2" customWidth="1"/>
    <col min="9469" max="9469" width="9" style="2" customWidth="1"/>
    <col min="9470" max="9470" width="9.7109375" style="2" customWidth="1"/>
    <col min="9471" max="9481" width="4.85546875" style="2" customWidth="1"/>
    <col min="9482" max="9482" width="5.85546875" style="2" customWidth="1"/>
    <col min="9483" max="9493" width="4.85546875" style="2" customWidth="1"/>
    <col min="9494" max="9494" width="5.28515625" style="2" bestFit="1" customWidth="1"/>
    <col min="9495" max="9496" width="5.28515625" style="2" customWidth="1"/>
    <col min="9497" max="9497" width="5.42578125" style="2" bestFit="1" customWidth="1"/>
    <col min="9498" max="9498" width="0.140625" style="2" customWidth="1"/>
    <col min="9499" max="9499" width="9.28515625" style="2"/>
    <col min="9500" max="9500" width="8.28515625" style="2" customWidth="1"/>
    <col min="9501" max="9501" width="4.7109375" style="2" customWidth="1"/>
    <col min="9502" max="9502" width="9.85546875" style="2" bestFit="1" customWidth="1"/>
    <col min="9503" max="9721" width="9.28515625" style="2"/>
    <col min="9722" max="9722" width="4.140625" style="2" customWidth="1"/>
    <col min="9723" max="9723" width="35.5703125" style="2" customWidth="1"/>
    <col min="9724" max="9724" width="6.140625" style="2" customWidth="1"/>
    <col min="9725" max="9725" width="9" style="2" customWidth="1"/>
    <col min="9726" max="9726" width="9.7109375" style="2" customWidth="1"/>
    <col min="9727" max="9737" width="4.85546875" style="2" customWidth="1"/>
    <col min="9738" max="9738" width="5.85546875" style="2" customWidth="1"/>
    <col min="9739" max="9749" width="4.85546875" style="2" customWidth="1"/>
    <col min="9750" max="9750" width="5.28515625" style="2" bestFit="1" customWidth="1"/>
    <col min="9751" max="9752" width="5.28515625" style="2" customWidth="1"/>
    <col min="9753" max="9753" width="5.42578125" style="2" bestFit="1" customWidth="1"/>
    <col min="9754" max="9754" width="0.140625" style="2" customWidth="1"/>
    <col min="9755" max="9755" width="9.28515625" style="2"/>
    <col min="9756" max="9756" width="8.28515625" style="2" customWidth="1"/>
    <col min="9757" max="9757" width="4.7109375" style="2" customWidth="1"/>
    <col min="9758" max="9758" width="9.85546875" style="2" bestFit="1" customWidth="1"/>
    <col min="9759" max="9977" width="9.28515625" style="2"/>
    <col min="9978" max="9978" width="4.140625" style="2" customWidth="1"/>
    <col min="9979" max="9979" width="35.5703125" style="2" customWidth="1"/>
    <col min="9980" max="9980" width="6.140625" style="2" customWidth="1"/>
    <col min="9981" max="9981" width="9" style="2" customWidth="1"/>
    <col min="9982" max="9982" width="9.7109375" style="2" customWidth="1"/>
    <col min="9983" max="9993" width="4.85546875" style="2" customWidth="1"/>
    <col min="9994" max="9994" width="5.85546875" style="2" customWidth="1"/>
    <col min="9995" max="10005" width="4.85546875" style="2" customWidth="1"/>
    <col min="10006" max="10006" width="5.28515625" style="2" bestFit="1" customWidth="1"/>
    <col min="10007" max="10008" width="5.28515625" style="2" customWidth="1"/>
    <col min="10009" max="10009" width="5.42578125" style="2" bestFit="1" customWidth="1"/>
    <col min="10010" max="10010" width="0.140625" style="2" customWidth="1"/>
    <col min="10011" max="10011" width="9.28515625" style="2"/>
    <col min="10012" max="10012" width="8.28515625" style="2" customWidth="1"/>
    <col min="10013" max="10013" width="4.7109375" style="2" customWidth="1"/>
    <col min="10014" max="10014" width="9.85546875" style="2" bestFit="1" customWidth="1"/>
    <col min="10015" max="10233" width="9.28515625" style="2"/>
    <col min="10234" max="10234" width="4.140625" style="2" customWidth="1"/>
    <col min="10235" max="10235" width="35.5703125" style="2" customWidth="1"/>
    <col min="10236" max="10236" width="6.140625" style="2" customWidth="1"/>
    <col min="10237" max="10237" width="9" style="2" customWidth="1"/>
    <col min="10238" max="10238" width="9.7109375" style="2" customWidth="1"/>
    <col min="10239" max="10249" width="4.85546875" style="2" customWidth="1"/>
    <col min="10250" max="10250" width="5.85546875" style="2" customWidth="1"/>
    <col min="10251" max="10261" width="4.85546875" style="2" customWidth="1"/>
    <col min="10262" max="10262" width="5.28515625" style="2" bestFit="1" customWidth="1"/>
    <col min="10263" max="10264" width="5.28515625" style="2" customWidth="1"/>
    <col min="10265" max="10265" width="5.42578125" style="2" bestFit="1" customWidth="1"/>
    <col min="10266" max="10266" width="0.140625" style="2" customWidth="1"/>
    <col min="10267" max="10267" width="9.28515625" style="2"/>
    <col min="10268" max="10268" width="8.28515625" style="2" customWidth="1"/>
    <col min="10269" max="10269" width="4.7109375" style="2" customWidth="1"/>
    <col min="10270" max="10270" width="9.85546875" style="2" bestFit="1" customWidth="1"/>
    <col min="10271" max="10489" width="9.28515625" style="2"/>
    <col min="10490" max="10490" width="4.140625" style="2" customWidth="1"/>
    <col min="10491" max="10491" width="35.5703125" style="2" customWidth="1"/>
    <col min="10492" max="10492" width="6.140625" style="2" customWidth="1"/>
    <col min="10493" max="10493" width="9" style="2" customWidth="1"/>
    <col min="10494" max="10494" width="9.7109375" style="2" customWidth="1"/>
    <col min="10495" max="10505" width="4.85546875" style="2" customWidth="1"/>
    <col min="10506" max="10506" width="5.85546875" style="2" customWidth="1"/>
    <col min="10507" max="10517" width="4.85546875" style="2" customWidth="1"/>
    <col min="10518" max="10518" width="5.28515625" style="2" bestFit="1" customWidth="1"/>
    <col min="10519" max="10520" width="5.28515625" style="2" customWidth="1"/>
    <col min="10521" max="10521" width="5.42578125" style="2" bestFit="1" customWidth="1"/>
    <col min="10522" max="10522" width="0.140625" style="2" customWidth="1"/>
    <col min="10523" max="10523" width="9.28515625" style="2"/>
    <col min="10524" max="10524" width="8.28515625" style="2" customWidth="1"/>
    <col min="10525" max="10525" width="4.7109375" style="2" customWidth="1"/>
    <col min="10526" max="10526" width="9.85546875" style="2" bestFit="1" customWidth="1"/>
    <col min="10527" max="10745" width="9.28515625" style="2"/>
    <col min="10746" max="10746" width="4.140625" style="2" customWidth="1"/>
    <col min="10747" max="10747" width="35.5703125" style="2" customWidth="1"/>
    <col min="10748" max="10748" width="6.140625" style="2" customWidth="1"/>
    <col min="10749" max="10749" width="9" style="2" customWidth="1"/>
    <col min="10750" max="10750" width="9.7109375" style="2" customWidth="1"/>
    <col min="10751" max="10761" width="4.85546875" style="2" customWidth="1"/>
    <col min="10762" max="10762" width="5.85546875" style="2" customWidth="1"/>
    <col min="10763" max="10773" width="4.85546875" style="2" customWidth="1"/>
    <col min="10774" max="10774" width="5.28515625" style="2" bestFit="1" customWidth="1"/>
    <col min="10775" max="10776" width="5.28515625" style="2" customWidth="1"/>
    <col min="10777" max="10777" width="5.42578125" style="2" bestFit="1" customWidth="1"/>
    <col min="10778" max="10778" width="0.140625" style="2" customWidth="1"/>
    <col min="10779" max="10779" width="9.28515625" style="2"/>
    <col min="10780" max="10780" width="8.28515625" style="2" customWidth="1"/>
    <col min="10781" max="10781" width="4.7109375" style="2" customWidth="1"/>
    <col min="10782" max="10782" width="9.85546875" style="2" bestFit="1" customWidth="1"/>
    <col min="10783" max="11001" width="9.28515625" style="2"/>
    <col min="11002" max="11002" width="4.140625" style="2" customWidth="1"/>
    <col min="11003" max="11003" width="35.5703125" style="2" customWidth="1"/>
    <col min="11004" max="11004" width="6.140625" style="2" customWidth="1"/>
    <col min="11005" max="11005" width="9" style="2" customWidth="1"/>
    <col min="11006" max="11006" width="9.7109375" style="2" customWidth="1"/>
    <col min="11007" max="11017" width="4.85546875" style="2" customWidth="1"/>
    <col min="11018" max="11018" width="5.85546875" style="2" customWidth="1"/>
    <col min="11019" max="11029" width="4.85546875" style="2" customWidth="1"/>
    <col min="11030" max="11030" width="5.28515625" style="2" bestFit="1" customWidth="1"/>
    <col min="11031" max="11032" width="5.28515625" style="2" customWidth="1"/>
    <col min="11033" max="11033" width="5.42578125" style="2" bestFit="1" customWidth="1"/>
    <col min="11034" max="11034" width="0.140625" style="2" customWidth="1"/>
    <col min="11035" max="11035" width="9.28515625" style="2"/>
    <col min="11036" max="11036" width="8.28515625" style="2" customWidth="1"/>
    <col min="11037" max="11037" width="4.7109375" style="2" customWidth="1"/>
    <col min="11038" max="11038" width="9.85546875" style="2" bestFit="1" customWidth="1"/>
    <col min="11039" max="11257" width="9.28515625" style="2"/>
    <col min="11258" max="11258" width="4.140625" style="2" customWidth="1"/>
    <col min="11259" max="11259" width="35.5703125" style="2" customWidth="1"/>
    <col min="11260" max="11260" width="6.140625" style="2" customWidth="1"/>
    <col min="11261" max="11261" width="9" style="2" customWidth="1"/>
    <col min="11262" max="11262" width="9.7109375" style="2" customWidth="1"/>
    <col min="11263" max="11273" width="4.85546875" style="2" customWidth="1"/>
    <col min="11274" max="11274" width="5.85546875" style="2" customWidth="1"/>
    <col min="11275" max="11285" width="4.85546875" style="2" customWidth="1"/>
    <col min="11286" max="11286" width="5.28515625" style="2" bestFit="1" customWidth="1"/>
    <col min="11287" max="11288" width="5.28515625" style="2" customWidth="1"/>
    <col min="11289" max="11289" width="5.42578125" style="2" bestFit="1" customWidth="1"/>
    <col min="11290" max="11290" width="0.140625" style="2" customWidth="1"/>
    <col min="11291" max="11291" width="9.28515625" style="2"/>
    <col min="11292" max="11292" width="8.28515625" style="2" customWidth="1"/>
    <col min="11293" max="11293" width="4.7109375" style="2" customWidth="1"/>
    <col min="11294" max="11294" width="9.85546875" style="2" bestFit="1" customWidth="1"/>
    <col min="11295" max="11513" width="9.28515625" style="2"/>
    <col min="11514" max="11514" width="4.140625" style="2" customWidth="1"/>
    <col min="11515" max="11515" width="35.5703125" style="2" customWidth="1"/>
    <col min="11516" max="11516" width="6.140625" style="2" customWidth="1"/>
    <col min="11517" max="11517" width="9" style="2" customWidth="1"/>
    <col min="11518" max="11518" width="9.7109375" style="2" customWidth="1"/>
    <col min="11519" max="11529" width="4.85546875" style="2" customWidth="1"/>
    <col min="11530" max="11530" width="5.85546875" style="2" customWidth="1"/>
    <col min="11531" max="11541" width="4.85546875" style="2" customWidth="1"/>
    <col min="11542" max="11542" width="5.28515625" style="2" bestFit="1" customWidth="1"/>
    <col min="11543" max="11544" width="5.28515625" style="2" customWidth="1"/>
    <col min="11545" max="11545" width="5.42578125" style="2" bestFit="1" customWidth="1"/>
    <col min="11546" max="11546" width="0.140625" style="2" customWidth="1"/>
    <col min="11547" max="11547" width="9.28515625" style="2"/>
    <col min="11548" max="11548" width="8.28515625" style="2" customWidth="1"/>
    <col min="11549" max="11549" width="4.7109375" style="2" customWidth="1"/>
    <col min="11550" max="11550" width="9.85546875" style="2" bestFit="1" customWidth="1"/>
    <col min="11551" max="11769" width="9.28515625" style="2"/>
    <col min="11770" max="11770" width="4.140625" style="2" customWidth="1"/>
    <col min="11771" max="11771" width="35.5703125" style="2" customWidth="1"/>
    <col min="11772" max="11772" width="6.140625" style="2" customWidth="1"/>
    <col min="11773" max="11773" width="9" style="2" customWidth="1"/>
    <col min="11774" max="11774" width="9.7109375" style="2" customWidth="1"/>
    <col min="11775" max="11785" width="4.85546875" style="2" customWidth="1"/>
    <col min="11786" max="11786" width="5.85546875" style="2" customWidth="1"/>
    <col min="11787" max="11797" width="4.85546875" style="2" customWidth="1"/>
    <col min="11798" max="11798" width="5.28515625" style="2" bestFit="1" customWidth="1"/>
    <col min="11799" max="11800" width="5.28515625" style="2" customWidth="1"/>
    <col min="11801" max="11801" width="5.42578125" style="2" bestFit="1" customWidth="1"/>
    <col min="11802" max="11802" width="0.140625" style="2" customWidth="1"/>
    <col min="11803" max="11803" width="9.28515625" style="2"/>
    <col min="11804" max="11804" width="8.28515625" style="2" customWidth="1"/>
    <col min="11805" max="11805" width="4.7109375" style="2" customWidth="1"/>
    <col min="11806" max="11806" width="9.85546875" style="2" bestFit="1" customWidth="1"/>
    <col min="11807" max="12025" width="9.28515625" style="2"/>
    <col min="12026" max="12026" width="4.140625" style="2" customWidth="1"/>
    <col min="12027" max="12027" width="35.5703125" style="2" customWidth="1"/>
    <col min="12028" max="12028" width="6.140625" style="2" customWidth="1"/>
    <col min="12029" max="12029" width="9" style="2" customWidth="1"/>
    <col min="12030" max="12030" width="9.7109375" style="2" customWidth="1"/>
    <col min="12031" max="12041" width="4.85546875" style="2" customWidth="1"/>
    <col min="12042" max="12042" width="5.85546875" style="2" customWidth="1"/>
    <col min="12043" max="12053" width="4.85546875" style="2" customWidth="1"/>
    <col min="12054" max="12054" width="5.28515625" style="2" bestFit="1" customWidth="1"/>
    <col min="12055" max="12056" width="5.28515625" style="2" customWidth="1"/>
    <col min="12057" max="12057" width="5.42578125" style="2" bestFit="1" customWidth="1"/>
    <col min="12058" max="12058" width="0.140625" style="2" customWidth="1"/>
    <col min="12059" max="12059" width="9.28515625" style="2"/>
    <col min="12060" max="12060" width="8.28515625" style="2" customWidth="1"/>
    <col min="12061" max="12061" width="4.7109375" style="2" customWidth="1"/>
    <col min="12062" max="12062" width="9.85546875" style="2" bestFit="1" customWidth="1"/>
    <col min="12063" max="12281" width="9.28515625" style="2"/>
    <col min="12282" max="12282" width="4.140625" style="2" customWidth="1"/>
    <col min="12283" max="12283" width="35.5703125" style="2" customWidth="1"/>
    <col min="12284" max="12284" width="6.140625" style="2" customWidth="1"/>
    <col min="12285" max="12285" width="9" style="2" customWidth="1"/>
    <col min="12286" max="12286" width="9.7109375" style="2" customWidth="1"/>
    <col min="12287" max="12297" width="4.85546875" style="2" customWidth="1"/>
    <col min="12298" max="12298" width="5.85546875" style="2" customWidth="1"/>
    <col min="12299" max="12309" width="4.85546875" style="2" customWidth="1"/>
    <col min="12310" max="12310" width="5.28515625" style="2" bestFit="1" customWidth="1"/>
    <col min="12311" max="12312" width="5.28515625" style="2" customWidth="1"/>
    <col min="12313" max="12313" width="5.42578125" style="2" bestFit="1" customWidth="1"/>
    <col min="12314" max="12314" width="0.140625" style="2" customWidth="1"/>
    <col min="12315" max="12315" width="9.28515625" style="2"/>
    <col min="12316" max="12316" width="8.28515625" style="2" customWidth="1"/>
    <col min="12317" max="12317" width="4.7109375" style="2" customWidth="1"/>
    <col min="12318" max="12318" width="9.85546875" style="2" bestFit="1" customWidth="1"/>
    <col min="12319" max="12537" width="9.28515625" style="2"/>
    <col min="12538" max="12538" width="4.140625" style="2" customWidth="1"/>
    <col min="12539" max="12539" width="35.5703125" style="2" customWidth="1"/>
    <col min="12540" max="12540" width="6.140625" style="2" customWidth="1"/>
    <col min="12541" max="12541" width="9" style="2" customWidth="1"/>
    <col min="12542" max="12542" width="9.7109375" style="2" customWidth="1"/>
    <col min="12543" max="12553" width="4.85546875" style="2" customWidth="1"/>
    <col min="12554" max="12554" width="5.85546875" style="2" customWidth="1"/>
    <col min="12555" max="12565" width="4.85546875" style="2" customWidth="1"/>
    <col min="12566" max="12566" width="5.28515625" style="2" bestFit="1" customWidth="1"/>
    <col min="12567" max="12568" width="5.28515625" style="2" customWidth="1"/>
    <col min="12569" max="12569" width="5.42578125" style="2" bestFit="1" customWidth="1"/>
    <col min="12570" max="12570" width="0.140625" style="2" customWidth="1"/>
    <col min="12571" max="12571" width="9.28515625" style="2"/>
    <col min="12572" max="12572" width="8.28515625" style="2" customWidth="1"/>
    <col min="12573" max="12573" width="4.7109375" style="2" customWidth="1"/>
    <col min="12574" max="12574" width="9.85546875" style="2" bestFit="1" customWidth="1"/>
    <col min="12575" max="12793" width="9.28515625" style="2"/>
    <col min="12794" max="12794" width="4.140625" style="2" customWidth="1"/>
    <col min="12795" max="12795" width="35.5703125" style="2" customWidth="1"/>
    <col min="12796" max="12796" width="6.140625" style="2" customWidth="1"/>
    <col min="12797" max="12797" width="9" style="2" customWidth="1"/>
    <col min="12798" max="12798" width="9.7109375" style="2" customWidth="1"/>
    <col min="12799" max="12809" width="4.85546875" style="2" customWidth="1"/>
    <col min="12810" max="12810" width="5.85546875" style="2" customWidth="1"/>
    <col min="12811" max="12821" width="4.85546875" style="2" customWidth="1"/>
    <col min="12822" max="12822" width="5.28515625" style="2" bestFit="1" customWidth="1"/>
    <col min="12823" max="12824" width="5.28515625" style="2" customWidth="1"/>
    <col min="12825" max="12825" width="5.42578125" style="2" bestFit="1" customWidth="1"/>
    <col min="12826" max="12826" width="0.140625" style="2" customWidth="1"/>
    <col min="12827" max="12827" width="9.28515625" style="2"/>
    <col min="12828" max="12828" width="8.28515625" style="2" customWidth="1"/>
    <col min="12829" max="12829" width="4.7109375" style="2" customWidth="1"/>
    <col min="12830" max="12830" width="9.85546875" style="2" bestFit="1" customWidth="1"/>
    <col min="12831" max="13049" width="9.28515625" style="2"/>
    <col min="13050" max="13050" width="4.140625" style="2" customWidth="1"/>
    <col min="13051" max="13051" width="35.5703125" style="2" customWidth="1"/>
    <col min="13052" max="13052" width="6.140625" style="2" customWidth="1"/>
    <col min="13053" max="13053" width="9" style="2" customWidth="1"/>
    <col min="13054" max="13054" width="9.7109375" style="2" customWidth="1"/>
    <col min="13055" max="13065" width="4.85546875" style="2" customWidth="1"/>
    <col min="13066" max="13066" width="5.85546875" style="2" customWidth="1"/>
    <col min="13067" max="13077" width="4.85546875" style="2" customWidth="1"/>
    <col min="13078" max="13078" width="5.28515625" style="2" bestFit="1" customWidth="1"/>
    <col min="13079" max="13080" width="5.28515625" style="2" customWidth="1"/>
    <col min="13081" max="13081" width="5.42578125" style="2" bestFit="1" customWidth="1"/>
    <col min="13082" max="13082" width="0.140625" style="2" customWidth="1"/>
    <col min="13083" max="13083" width="9.28515625" style="2"/>
    <col min="13084" max="13084" width="8.28515625" style="2" customWidth="1"/>
    <col min="13085" max="13085" width="4.7109375" style="2" customWidth="1"/>
    <col min="13086" max="13086" width="9.85546875" style="2" bestFit="1" customWidth="1"/>
    <col min="13087" max="13305" width="9.28515625" style="2"/>
    <col min="13306" max="13306" width="4.140625" style="2" customWidth="1"/>
    <col min="13307" max="13307" width="35.5703125" style="2" customWidth="1"/>
    <col min="13308" max="13308" width="6.140625" style="2" customWidth="1"/>
    <col min="13309" max="13309" width="9" style="2" customWidth="1"/>
    <col min="13310" max="13310" width="9.7109375" style="2" customWidth="1"/>
    <col min="13311" max="13321" width="4.85546875" style="2" customWidth="1"/>
    <col min="13322" max="13322" width="5.85546875" style="2" customWidth="1"/>
    <col min="13323" max="13333" width="4.85546875" style="2" customWidth="1"/>
    <col min="13334" max="13334" width="5.28515625" style="2" bestFit="1" customWidth="1"/>
    <col min="13335" max="13336" width="5.28515625" style="2" customWidth="1"/>
    <col min="13337" max="13337" width="5.42578125" style="2" bestFit="1" customWidth="1"/>
    <col min="13338" max="13338" width="0.140625" style="2" customWidth="1"/>
    <col min="13339" max="13339" width="9.28515625" style="2"/>
    <col min="13340" max="13340" width="8.28515625" style="2" customWidth="1"/>
    <col min="13341" max="13341" width="4.7109375" style="2" customWidth="1"/>
    <col min="13342" max="13342" width="9.85546875" style="2" bestFit="1" customWidth="1"/>
    <col min="13343" max="13561" width="9.28515625" style="2"/>
    <col min="13562" max="13562" width="4.140625" style="2" customWidth="1"/>
    <col min="13563" max="13563" width="35.5703125" style="2" customWidth="1"/>
    <col min="13564" max="13564" width="6.140625" style="2" customWidth="1"/>
    <col min="13565" max="13565" width="9" style="2" customWidth="1"/>
    <col min="13566" max="13566" width="9.7109375" style="2" customWidth="1"/>
    <col min="13567" max="13577" width="4.85546875" style="2" customWidth="1"/>
    <col min="13578" max="13578" width="5.85546875" style="2" customWidth="1"/>
    <col min="13579" max="13589" width="4.85546875" style="2" customWidth="1"/>
    <col min="13590" max="13590" width="5.28515625" style="2" bestFit="1" customWidth="1"/>
    <col min="13591" max="13592" width="5.28515625" style="2" customWidth="1"/>
    <col min="13593" max="13593" width="5.42578125" style="2" bestFit="1" customWidth="1"/>
    <col min="13594" max="13594" width="0.140625" style="2" customWidth="1"/>
    <col min="13595" max="13595" width="9.28515625" style="2"/>
    <col min="13596" max="13596" width="8.28515625" style="2" customWidth="1"/>
    <col min="13597" max="13597" width="4.7109375" style="2" customWidth="1"/>
    <col min="13598" max="13598" width="9.85546875" style="2" bestFit="1" customWidth="1"/>
    <col min="13599" max="13817" width="9.28515625" style="2"/>
    <col min="13818" max="13818" width="4.140625" style="2" customWidth="1"/>
    <col min="13819" max="13819" width="35.5703125" style="2" customWidth="1"/>
    <col min="13820" max="13820" width="6.140625" style="2" customWidth="1"/>
    <col min="13821" max="13821" width="9" style="2" customWidth="1"/>
    <col min="13822" max="13822" width="9.7109375" style="2" customWidth="1"/>
    <col min="13823" max="13833" width="4.85546875" style="2" customWidth="1"/>
    <col min="13834" max="13834" width="5.85546875" style="2" customWidth="1"/>
    <col min="13835" max="13845" width="4.85546875" style="2" customWidth="1"/>
    <col min="13846" max="13846" width="5.28515625" style="2" bestFit="1" customWidth="1"/>
    <col min="13847" max="13848" width="5.28515625" style="2" customWidth="1"/>
    <col min="13849" max="13849" width="5.42578125" style="2" bestFit="1" customWidth="1"/>
    <col min="13850" max="13850" width="0.140625" style="2" customWidth="1"/>
    <col min="13851" max="13851" width="9.28515625" style="2"/>
    <col min="13852" max="13852" width="8.28515625" style="2" customWidth="1"/>
    <col min="13853" max="13853" width="4.7109375" style="2" customWidth="1"/>
    <col min="13854" max="13854" width="9.85546875" style="2" bestFit="1" customWidth="1"/>
    <col min="13855" max="14073" width="9.28515625" style="2"/>
    <col min="14074" max="14074" width="4.140625" style="2" customWidth="1"/>
    <col min="14075" max="14075" width="35.5703125" style="2" customWidth="1"/>
    <col min="14076" max="14076" width="6.140625" style="2" customWidth="1"/>
    <col min="14077" max="14077" width="9" style="2" customWidth="1"/>
    <col min="14078" max="14078" width="9.7109375" style="2" customWidth="1"/>
    <col min="14079" max="14089" width="4.85546875" style="2" customWidth="1"/>
    <col min="14090" max="14090" width="5.85546875" style="2" customWidth="1"/>
    <col min="14091" max="14101" width="4.85546875" style="2" customWidth="1"/>
    <col min="14102" max="14102" width="5.28515625" style="2" bestFit="1" customWidth="1"/>
    <col min="14103" max="14104" width="5.28515625" style="2" customWidth="1"/>
    <col min="14105" max="14105" width="5.42578125" style="2" bestFit="1" customWidth="1"/>
    <col min="14106" max="14106" width="0.140625" style="2" customWidth="1"/>
    <col min="14107" max="14107" width="9.28515625" style="2"/>
    <col min="14108" max="14108" width="8.28515625" style="2" customWidth="1"/>
    <col min="14109" max="14109" width="4.7109375" style="2" customWidth="1"/>
    <col min="14110" max="14110" width="9.85546875" style="2" bestFit="1" customWidth="1"/>
    <col min="14111" max="14329" width="9.28515625" style="2"/>
    <col min="14330" max="14330" width="4.140625" style="2" customWidth="1"/>
    <col min="14331" max="14331" width="35.5703125" style="2" customWidth="1"/>
    <col min="14332" max="14332" width="6.140625" style="2" customWidth="1"/>
    <col min="14333" max="14333" width="9" style="2" customWidth="1"/>
    <col min="14334" max="14334" width="9.7109375" style="2" customWidth="1"/>
    <col min="14335" max="14345" width="4.85546875" style="2" customWidth="1"/>
    <col min="14346" max="14346" width="5.85546875" style="2" customWidth="1"/>
    <col min="14347" max="14357" width="4.85546875" style="2" customWidth="1"/>
    <col min="14358" max="14358" width="5.28515625" style="2" bestFit="1" customWidth="1"/>
    <col min="14359" max="14360" width="5.28515625" style="2" customWidth="1"/>
    <col min="14361" max="14361" width="5.42578125" style="2" bestFit="1" customWidth="1"/>
    <col min="14362" max="14362" width="0.140625" style="2" customWidth="1"/>
    <col min="14363" max="14363" width="9.28515625" style="2"/>
    <col min="14364" max="14364" width="8.28515625" style="2" customWidth="1"/>
    <col min="14365" max="14365" width="4.7109375" style="2" customWidth="1"/>
    <col min="14366" max="14366" width="9.85546875" style="2" bestFit="1" customWidth="1"/>
    <col min="14367" max="14585" width="9.28515625" style="2"/>
    <col min="14586" max="14586" width="4.140625" style="2" customWidth="1"/>
    <col min="14587" max="14587" width="35.5703125" style="2" customWidth="1"/>
    <col min="14588" max="14588" width="6.140625" style="2" customWidth="1"/>
    <col min="14589" max="14589" width="9" style="2" customWidth="1"/>
    <col min="14590" max="14590" width="9.7109375" style="2" customWidth="1"/>
    <col min="14591" max="14601" width="4.85546875" style="2" customWidth="1"/>
    <col min="14602" max="14602" width="5.85546875" style="2" customWidth="1"/>
    <col min="14603" max="14613" width="4.85546875" style="2" customWidth="1"/>
    <col min="14614" max="14614" width="5.28515625" style="2" bestFit="1" customWidth="1"/>
    <col min="14615" max="14616" width="5.28515625" style="2" customWidth="1"/>
    <col min="14617" max="14617" width="5.42578125" style="2" bestFit="1" customWidth="1"/>
    <col min="14618" max="14618" width="0.140625" style="2" customWidth="1"/>
    <col min="14619" max="14619" width="9.28515625" style="2"/>
    <col min="14620" max="14620" width="8.28515625" style="2" customWidth="1"/>
    <col min="14621" max="14621" width="4.7109375" style="2" customWidth="1"/>
    <col min="14622" max="14622" width="9.85546875" style="2" bestFit="1" customWidth="1"/>
    <col min="14623" max="14841" width="9.28515625" style="2"/>
    <col min="14842" max="14842" width="4.140625" style="2" customWidth="1"/>
    <col min="14843" max="14843" width="35.5703125" style="2" customWidth="1"/>
    <col min="14844" max="14844" width="6.140625" style="2" customWidth="1"/>
    <col min="14845" max="14845" width="9" style="2" customWidth="1"/>
    <col min="14846" max="14846" width="9.7109375" style="2" customWidth="1"/>
    <col min="14847" max="14857" width="4.85546875" style="2" customWidth="1"/>
    <col min="14858" max="14858" width="5.85546875" style="2" customWidth="1"/>
    <col min="14859" max="14869" width="4.85546875" style="2" customWidth="1"/>
    <col min="14870" max="14870" width="5.28515625" style="2" bestFit="1" customWidth="1"/>
    <col min="14871" max="14872" width="5.28515625" style="2" customWidth="1"/>
    <col min="14873" max="14873" width="5.42578125" style="2" bestFit="1" customWidth="1"/>
    <col min="14874" max="14874" width="0.140625" style="2" customWidth="1"/>
    <col min="14875" max="14875" width="9.28515625" style="2"/>
    <col min="14876" max="14876" width="8.28515625" style="2" customWidth="1"/>
    <col min="14877" max="14877" width="4.7109375" style="2" customWidth="1"/>
    <col min="14878" max="14878" width="9.85546875" style="2" bestFit="1" customWidth="1"/>
    <col min="14879" max="15097" width="9.28515625" style="2"/>
    <col min="15098" max="15098" width="4.140625" style="2" customWidth="1"/>
    <col min="15099" max="15099" width="35.5703125" style="2" customWidth="1"/>
    <col min="15100" max="15100" width="6.140625" style="2" customWidth="1"/>
    <col min="15101" max="15101" width="9" style="2" customWidth="1"/>
    <col min="15102" max="15102" width="9.7109375" style="2" customWidth="1"/>
    <col min="15103" max="15113" width="4.85546875" style="2" customWidth="1"/>
    <col min="15114" max="15114" width="5.85546875" style="2" customWidth="1"/>
    <col min="15115" max="15125" width="4.85546875" style="2" customWidth="1"/>
    <col min="15126" max="15126" width="5.28515625" style="2" bestFit="1" customWidth="1"/>
    <col min="15127" max="15128" width="5.28515625" style="2" customWidth="1"/>
    <col min="15129" max="15129" width="5.42578125" style="2" bestFit="1" customWidth="1"/>
    <col min="15130" max="15130" width="0.140625" style="2" customWidth="1"/>
    <col min="15131" max="15131" width="9.28515625" style="2"/>
    <col min="15132" max="15132" width="8.28515625" style="2" customWidth="1"/>
    <col min="15133" max="15133" width="4.7109375" style="2" customWidth="1"/>
    <col min="15134" max="15134" width="9.85546875" style="2" bestFit="1" customWidth="1"/>
    <col min="15135" max="15353" width="9.28515625" style="2"/>
    <col min="15354" max="15354" width="4.140625" style="2" customWidth="1"/>
    <col min="15355" max="15355" width="35.5703125" style="2" customWidth="1"/>
    <col min="15356" max="15356" width="6.140625" style="2" customWidth="1"/>
    <col min="15357" max="15357" width="9" style="2" customWidth="1"/>
    <col min="15358" max="15358" width="9.7109375" style="2" customWidth="1"/>
    <col min="15359" max="15369" width="4.85546875" style="2" customWidth="1"/>
    <col min="15370" max="15370" width="5.85546875" style="2" customWidth="1"/>
    <col min="15371" max="15381" width="4.85546875" style="2" customWidth="1"/>
    <col min="15382" max="15382" width="5.28515625" style="2" bestFit="1" customWidth="1"/>
    <col min="15383" max="15384" width="5.28515625" style="2" customWidth="1"/>
    <col min="15385" max="15385" width="5.42578125" style="2" bestFit="1" customWidth="1"/>
    <col min="15386" max="15386" width="0.140625" style="2" customWidth="1"/>
    <col min="15387" max="15387" width="9.28515625" style="2"/>
    <col min="15388" max="15388" width="8.28515625" style="2" customWidth="1"/>
    <col min="15389" max="15389" width="4.7109375" style="2" customWidth="1"/>
    <col min="15390" max="15390" width="9.85546875" style="2" bestFit="1" customWidth="1"/>
    <col min="15391" max="15609" width="9.28515625" style="2"/>
    <col min="15610" max="15610" width="4.140625" style="2" customWidth="1"/>
    <col min="15611" max="15611" width="35.5703125" style="2" customWidth="1"/>
    <col min="15612" max="15612" width="6.140625" style="2" customWidth="1"/>
    <col min="15613" max="15613" width="9" style="2" customWidth="1"/>
    <col min="15614" max="15614" width="9.7109375" style="2" customWidth="1"/>
    <col min="15615" max="15625" width="4.85546875" style="2" customWidth="1"/>
    <col min="15626" max="15626" width="5.85546875" style="2" customWidth="1"/>
    <col min="15627" max="15637" width="4.85546875" style="2" customWidth="1"/>
    <col min="15638" max="15638" width="5.28515625" style="2" bestFit="1" customWidth="1"/>
    <col min="15639" max="15640" width="5.28515625" style="2" customWidth="1"/>
    <col min="15641" max="15641" width="5.42578125" style="2" bestFit="1" customWidth="1"/>
    <col min="15642" max="15642" width="0.140625" style="2" customWidth="1"/>
    <col min="15643" max="15643" width="9.28515625" style="2"/>
    <col min="15644" max="15644" width="8.28515625" style="2" customWidth="1"/>
    <col min="15645" max="15645" width="4.7109375" style="2" customWidth="1"/>
    <col min="15646" max="15646" width="9.85546875" style="2" bestFit="1" customWidth="1"/>
    <col min="15647" max="15865" width="9.28515625" style="2"/>
    <col min="15866" max="15866" width="4.140625" style="2" customWidth="1"/>
    <col min="15867" max="15867" width="35.5703125" style="2" customWidth="1"/>
    <col min="15868" max="15868" width="6.140625" style="2" customWidth="1"/>
    <col min="15869" max="15869" width="9" style="2" customWidth="1"/>
    <col min="15870" max="15870" width="9.7109375" style="2" customWidth="1"/>
    <col min="15871" max="15881" width="4.85546875" style="2" customWidth="1"/>
    <col min="15882" max="15882" width="5.85546875" style="2" customWidth="1"/>
    <col min="15883" max="15893" width="4.85546875" style="2" customWidth="1"/>
    <col min="15894" max="15894" width="5.28515625" style="2" bestFit="1" customWidth="1"/>
    <col min="15895" max="15896" width="5.28515625" style="2" customWidth="1"/>
    <col min="15897" max="15897" width="5.42578125" style="2" bestFit="1" customWidth="1"/>
    <col min="15898" max="15898" width="0.140625" style="2" customWidth="1"/>
    <col min="15899" max="15899" width="9.28515625" style="2"/>
    <col min="15900" max="15900" width="8.28515625" style="2" customWidth="1"/>
    <col min="15901" max="15901" width="4.7109375" style="2" customWidth="1"/>
    <col min="15902" max="15902" width="9.85546875" style="2" bestFit="1" customWidth="1"/>
    <col min="15903" max="16121" width="9.28515625" style="2"/>
    <col min="16122" max="16122" width="4.140625" style="2" customWidth="1"/>
    <col min="16123" max="16123" width="35.5703125" style="2" customWidth="1"/>
    <col min="16124" max="16124" width="6.140625" style="2" customWidth="1"/>
    <col min="16125" max="16125" width="9" style="2" customWidth="1"/>
    <col min="16126" max="16126" width="9.7109375" style="2" customWidth="1"/>
    <col min="16127" max="16137" width="4.85546875" style="2" customWidth="1"/>
    <col min="16138" max="16138" width="5.85546875" style="2" customWidth="1"/>
    <col min="16139" max="16149" width="4.85546875" style="2" customWidth="1"/>
    <col min="16150" max="16150" width="5.28515625" style="2" bestFit="1" customWidth="1"/>
    <col min="16151" max="16152" width="5.28515625" style="2" customWidth="1"/>
    <col min="16153" max="16153" width="5.42578125" style="2" bestFit="1" customWidth="1"/>
    <col min="16154" max="16154" width="0.140625" style="2" customWidth="1"/>
    <col min="16155" max="16155" width="9.28515625" style="2"/>
    <col min="16156" max="16156" width="8.28515625" style="2" customWidth="1"/>
    <col min="16157" max="16157" width="4.7109375" style="2" customWidth="1"/>
    <col min="16158" max="16158" width="9.85546875" style="2" bestFit="1" customWidth="1"/>
    <col min="16159" max="16384" width="9.28515625" style="2"/>
  </cols>
  <sheetData>
    <row r="1" spans="1:31" ht="37.5" customHeight="1">
      <c r="A1" s="35" t="s">
        <v>537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29"/>
    </row>
    <row r="2" spans="1:31" ht="169.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0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3" t="s">
        <v>19</v>
      </c>
      <c r="U2" s="3" t="s">
        <v>20</v>
      </c>
      <c r="V2" s="30" t="s">
        <v>20</v>
      </c>
      <c r="W2" s="3" t="s">
        <v>21</v>
      </c>
      <c r="X2" s="3" t="s">
        <v>22</v>
      </c>
      <c r="Y2" s="3" t="s">
        <v>23</v>
      </c>
      <c r="Z2" s="3" t="s">
        <v>24</v>
      </c>
      <c r="AA2" s="3" t="s">
        <v>25</v>
      </c>
      <c r="AB2" s="3" t="s">
        <v>26</v>
      </c>
      <c r="AC2" s="4" t="s">
        <v>27</v>
      </c>
      <c r="AD2" s="3" t="s">
        <v>28</v>
      </c>
      <c r="AE2" s="5" t="s">
        <v>29</v>
      </c>
    </row>
    <row r="3" spans="1:31" s="1" customFormat="1">
      <c r="A3" s="6" t="s">
        <v>30</v>
      </c>
      <c r="B3" s="7">
        <v>5.75</v>
      </c>
      <c r="C3" s="7">
        <v>0</v>
      </c>
      <c r="D3" s="8">
        <v>0.34</v>
      </c>
      <c r="E3" s="8">
        <v>0</v>
      </c>
      <c r="F3" s="31">
        <v>0.54</v>
      </c>
      <c r="G3" s="8">
        <v>0.22</v>
      </c>
      <c r="H3" s="8">
        <v>0.14000000000000001</v>
      </c>
      <c r="I3" s="8">
        <v>0.05</v>
      </c>
      <c r="J3" s="8">
        <v>0</v>
      </c>
      <c r="K3" s="8">
        <v>0.19</v>
      </c>
      <c r="L3" s="8">
        <v>0</v>
      </c>
      <c r="M3" s="8">
        <v>0.16</v>
      </c>
      <c r="N3" s="7">
        <v>0</v>
      </c>
      <c r="O3" s="7">
        <v>0</v>
      </c>
      <c r="P3" s="7">
        <v>0</v>
      </c>
      <c r="Q3" s="7">
        <v>0</v>
      </c>
      <c r="R3" s="8">
        <v>0</v>
      </c>
      <c r="S3" s="8">
        <v>0</v>
      </c>
      <c r="T3" s="8">
        <v>0.12</v>
      </c>
      <c r="U3" s="8">
        <f>F3+V3</f>
        <v>2.4299999999999997</v>
      </c>
      <c r="V3" s="31">
        <v>1.89</v>
      </c>
      <c r="W3" s="8">
        <v>0</v>
      </c>
      <c r="X3" s="8">
        <v>0.76</v>
      </c>
      <c r="Y3" s="8">
        <v>0.34</v>
      </c>
      <c r="Z3" s="8">
        <v>1</v>
      </c>
      <c r="AA3" s="8">
        <v>0</v>
      </c>
      <c r="AB3" s="7">
        <v>0</v>
      </c>
      <c r="AC3" s="7">
        <v>0</v>
      </c>
      <c r="AD3" s="9">
        <f t="shared" ref="AD3:AD34" si="0">B3-(C3+D3+E3+F3+G3+I3+K3+L3+M3+N3+O3+P3+Q3+R3+S3+T3+V3+X3+Y3+Z3+AA3+H3+W3+AB3+J3+AC3)</f>
        <v>0</v>
      </c>
      <c r="AE3" s="10" t="e">
        <f>#REF!+AD3</f>
        <v>#REF!</v>
      </c>
    </row>
    <row r="4" spans="1:31">
      <c r="A4" s="6" t="s">
        <v>31</v>
      </c>
      <c r="B4" s="7">
        <v>7.97</v>
      </c>
      <c r="C4" s="7">
        <v>0</v>
      </c>
      <c r="D4" s="8">
        <v>0.34</v>
      </c>
      <c r="E4" s="8">
        <v>0</v>
      </c>
      <c r="F4" s="31">
        <v>0.54</v>
      </c>
      <c r="G4" s="8">
        <v>1.43</v>
      </c>
      <c r="H4" s="8">
        <v>0.33</v>
      </c>
      <c r="I4" s="8">
        <v>0.1</v>
      </c>
      <c r="J4" s="8">
        <v>0</v>
      </c>
      <c r="K4" s="8">
        <v>0.19</v>
      </c>
      <c r="L4" s="8">
        <v>0</v>
      </c>
      <c r="M4" s="8">
        <v>0.16</v>
      </c>
      <c r="N4" s="7">
        <v>0</v>
      </c>
      <c r="O4" s="7">
        <v>0</v>
      </c>
      <c r="P4" s="7">
        <v>0</v>
      </c>
      <c r="Q4" s="7">
        <v>0</v>
      </c>
      <c r="R4" s="8">
        <v>0</v>
      </c>
      <c r="S4" s="8">
        <v>0</v>
      </c>
      <c r="T4" s="8">
        <v>0.31</v>
      </c>
      <c r="U4" s="8">
        <f t="shared" ref="U4:U67" si="1">F4+V4</f>
        <v>2.4299999999999997</v>
      </c>
      <c r="V4" s="31">
        <v>1.89</v>
      </c>
      <c r="W4" s="8">
        <v>0</v>
      </c>
      <c r="X4" s="8">
        <v>0.85</v>
      </c>
      <c r="Y4" s="8">
        <v>0.34</v>
      </c>
      <c r="Z4" s="8">
        <v>1.49</v>
      </c>
      <c r="AA4" s="8">
        <v>0</v>
      </c>
      <c r="AB4" s="7">
        <v>0</v>
      </c>
      <c r="AC4" s="7">
        <v>0</v>
      </c>
      <c r="AD4" s="9">
        <f t="shared" si="0"/>
        <v>0</v>
      </c>
      <c r="AE4" s="10" t="e">
        <f>#REF!+AD4</f>
        <v>#REF!</v>
      </c>
    </row>
    <row r="5" spans="1:31">
      <c r="A5" s="6" t="s">
        <v>32</v>
      </c>
      <c r="B5" s="7">
        <v>7.97</v>
      </c>
      <c r="C5" s="7">
        <v>0</v>
      </c>
      <c r="D5" s="8">
        <v>0.34</v>
      </c>
      <c r="E5" s="8">
        <v>0</v>
      </c>
      <c r="F5" s="31">
        <v>0.54</v>
      </c>
      <c r="G5" s="8">
        <v>1.43</v>
      </c>
      <c r="H5" s="8">
        <v>0.33</v>
      </c>
      <c r="I5" s="8">
        <v>0.1</v>
      </c>
      <c r="J5" s="8">
        <v>0</v>
      </c>
      <c r="K5" s="8">
        <v>0.19</v>
      </c>
      <c r="L5" s="8">
        <v>0</v>
      </c>
      <c r="M5" s="8">
        <v>0.16</v>
      </c>
      <c r="N5" s="7">
        <v>0</v>
      </c>
      <c r="O5" s="7">
        <v>0</v>
      </c>
      <c r="P5" s="7">
        <v>0</v>
      </c>
      <c r="Q5" s="7">
        <v>0</v>
      </c>
      <c r="R5" s="8">
        <v>0</v>
      </c>
      <c r="S5" s="8">
        <v>0</v>
      </c>
      <c r="T5" s="8">
        <v>0.31</v>
      </c>
      <c r="U5" s="8">
        <f t="shared" si="1"/>
        <v>2.4299999999999997</v>
      </c>
      <c r="V5" s="31">
        <v>1.89</v>
      </c>
      <c r="W5" s="8">
        <v>0</v>
      </c>
      <c r="X5" s="8">
        <v>0.85</v>
      </c>
      <c r="Y5" s="8">
        <v>0.34</v>
      </c>
      <c r="Z5" s="8">
        <v>1.49</v>
      </c>
      <c r="AA5" s="8">
        <v>0</v>
      </c>
      <c r="AB5" s="7">
        <v>0</v>
      </c>
      <c r="AC5" s="7">
        <v>0</v>
      </c>
      <c r="AD5" s="9">
        <f t="shared" si="0"/>
        <v>0</v>
      </c>
      <c r="AE5" s="10" t="e">
        <f>#REF!+AD5</f>
        <v>#REF!</v>
      </c>
    </row>
    <row r="6" spans="1:31">
      <c r="A6" s="6" t="s">
        <v>33</v>
      </c>
      <c r="B6" s="7">
        <v>7.97</v>
      </c>
      <c r="C6" s="7">
        <v>0</v>
      </c>
      <c r="D6" s="8">
        <v>0.34</v>
      </c>
      <c r="E6" s="8">
        <v>0</v>
      </c>
      <c r="F6" s="31">
        <v>0.54</v>
      </c>
      <c r="G6" s="8">
        <v>1.43</v>
      </c>
      <c r="H6" s="8">
        <v>0.33</v>
      </c>
      <c r="I6" s="8">
        <v>0.1</v>
      </c>
      <c r="J6" s="8">
        <v>0</v>
      </c>
      <c r="K6" s="8">
        <v>0.19</v>
      </c>
      <c r="L6" s="8">
        <v>0</v>
      </c>
      <c r="M6" s="8">
        <v>0.16</v>
      </c>
      <c r="N6" s="7">
        <v>0</v>
      </c>
      <c r="O6" s="7">
        <v>0</v>
      </c>
      <c r="P6" s="7">
        <v>0</v>
      </c>
      <c r="Q6" s="7">
        <v>0</v>
      </c>
      <c r="R6" s="8">
        <v>0</v>
      </c>
      <c r="S6" s="8">
        <v>0</v>
      </c>
      <c r="T6" s="8">
        <v>0.31</v>
      </c>
      <c r="U6" s="8">
        <f t="shared" si="1"/>
        <v>2.4299999999999997</v>
      </c>
      <c r="V6" s="31">
        <v>1.89</v>
      </c>
      <c r="W6" s="8">
        <v>0</v>
      </c>
      <c r="X6" s="8">
        <v>0.85</v>
      </c>
      <c r="Y6" s="8">
        <v>0.34</v>
      </c>
      <c r="Z6" s="8">
        <v>1.49</v>
      </c>
      <c r="AA6" s="8">
        <v>0</v>
      </c>
      <c r="AB6" s="7">
        <v>0</v>
      </c>
      <c r="AC6" s="7">
        <v>0</v>
      </c>
      <c r="AD6" s="9">
        <f t="shared" si="0"/>
        <v>0</v>
      </c>
      <c r="AE6" s="10" t="e">
        <f>#REF!+AD6</f>
        <v>#REF!</v>
      </c>
    </row>
    <row r="7" spans="1:31">
      <c r="A7" s="6" t="s">
        <v>34</v>
      </c>
      <c r="B7" s="7">
        <v>7.97</v>
      </c>
      <c r="C7" s="7">
        <v>0</v>
      </c>
      <c r="D7" s="8">
        <v>0.34</v>
      </c>
      <c r="E7" s="8">
        <v>0</v>
      </c>
      <c r="F7" s="31">
        <v>0.54</v>
      </c>
      <c r="G7" s="8">
        <v>1.43</v>
      </c>
      <c r="H7" s="8">
        <v>0.33</v>
      </c>
      <c r="I7" s="8">
        <v>0.1</v>
      </c>
      <c r="J7" s="8">
        <v>0</v>
      </c>
      <c r="K7" s="8">
        <v>0.19</v>
      </c>
      <c r="L7" s="8">
        <v>0</v>
      </c>
      <c r="M7" s="8">
        <v>0.16</v>
      </c>
      <c r="N7" s="7">
        <v>0</v>
      </c>
      <c r="O7" s="7">
        <v>0</v>
      </c>
      <c r="P7" s="7">
        <v>0</v>
      </c>
      <c r="Q7" s="7">
        <v>0</v>
      </c>
      <c r="R7" s="8">
        <v>0</v>
      </c>
      <c r="S7" s="8">
        <v>0</v>
      </c>
      <c r="T7" s="8">
        <v>0.31</v>
      </c>
      <c r="U7" s="8">
        <f t="shared" si="1"/>
        <v>2.4299999999999997</v>
      </c>
      <c r="V7" s="31">
        <v>1.89</v>
      </c>
      <c r="W7" s="8">
        <v>0</v>
      </c>
      <c r="X7" s="8">
        <v>0.85</v>
      </c>
      <c r="Y7" s="8">
        <v>0.34</v>
      </c>
      <c r="Z7" s="8">
        <v>1.49</v>
      </c>
      <c r="AA7" s="8">
        <v>0</v>
      </c>
      <c r="AB7" s="7">
        <v>0</v>
      </c>
      <c r="AC7" s="7">
        <v>0</v>
      </c>
      <c r="AD7" s="9">
        <f t="shared" si="0"/>
        <v>0</v>
      </c>
      <c r="AE7" s="10" t="e">
        <f>#REF!+AD7</f>
        <v>#REF!</v>
      </c>
    </row>
    <row r="8" spans="1:31">
      <c r="A8" s="6" t="s">
        <v>35</v>
      </c>
      <c r="B8" s="7">
        <v>7.97</v>
      </c>
      <c r="C8" s="7">
        <v>0</v>
      </c>
      <c r="D8" s="8">
        <v>0.34</v>
      </c>
      <c r="E8" s="8">
        <v>0</v>
      </c>
      <c r="F8" s="31">
        <v>0.54</v>
      </c>
      <c r="G8" s="8">
        <v>1.43</v>
      </c>
      <c r="H8" s="8">
        <v>0.33</v>
      </c>
      <c r="I8" s="8">
        <v>0.1</v>
      </c>
      <c r="J8" s="8">
        <v>0</v>
      </c>
      <c r="K8" s="8">
        <v>0.19</v>
      </c>
      <c r="L8" s="8">
        <v>0</v>
      </c>
      <c r="M8" s="8">
        <v>0.16</v>
      </c>
      <c r="N8" s="7">
        <v>0</v>
      </c>
      <c r="O8" s="7">
        <v>0</v>
      </c>
      <c r="P8" s="7">
        <v>0</v>
      </c>
      <c r="Q8" s="7">
        <v>0</v>
      </c>
      <c r="R8" s="8">
        <v>0</v>
      </c>
      <c r="S8" s="8">
        <v>0</v>
      </c>
      <c r="T8" s="8">
        <v>0.31</v>
      </c>
      <c r="U8" s="8">
        <f t="shared" si="1"/>
        <v>2.4299999999999997</v>
      </c>
      <c r="V8" s="31">
        <v>1.89</v>
      </c>
      <c r="W8" s="8">
        <v>0</v>
      </c>
      <c r="X8" s="8">
        <v>0.85</v>
      </c>
      <c r="Y8" s="8">
        <v>0.34</v>
      </c>
      <c r="Z8" s="8">
        <v>1.49</v>
      </c>
      <c r="AA8" s="8">
        <v>0</v>
      </c>
      <c r="AB8" s="7">
        <v>0</v>
      </c>
      <c r="AC8" s="7">
        <v>0</v>
      </c>
      <c r="AD8" s="9">
        <f t="shared" si="0"/>
        <v>0</v>
      </c>
      <c r="AE8" s="10" t="e">
        <f>#REF!+AD8</f>
        <v>#REF!</v>
      </c>
    </row>
    <row r="9" spans="1:31">
      <c r="A9" s="6" t="s">
        <v>36</v>
      </c>
      <c r="B9" s="7">
        <v>6.44</v>
      </c>
      <c r="C9" s="7">
        <v>0</v>
      </c>
      <c r="D9" s="8">
        <v>0.34</v>
      </c>
      <c r="E9" s="8">
        <v>0</v>
      </c>
      <c r="F9" s="31">
        <v>0.54</v>
      </c>
      <c r="G9" s="8">
        <v>0.42</v>
      </c>
      <c r="H9" s="8">
        <v>0.49</v>
      </c>
      <c r="I9" s="8">
        <v>0.15</v>
      </c>
      <c r="J9" s="8">
        <v>0</v>
      </c>
      <c r="K9" s="8">
        <v>0.19</v>
      </c>
      <c r="L9" s="8">
        <v>0</v>
      </c>
      <c r="M9" s="8">
        <v>0.16</v>
      </c>
      <c r="N9" s="7">
        <v>0</v>
      </c>
      <c r="O9" s="7">
        <v>0</v>
      </c>
      <c r="P9" s="7">
        <v>0.04</v>
      </c>
      <c r="Q9" s="7">
        <v>0</v>
      </c>
      <c r="R9" s="8">
        <v>0</v>
      </c>
      <c r="S9" s="8">
        <v>0</v>
      </c>
      <c r="T9" s="8">
        <v>0.12</v>
      </c>
      <c r="U9" s="8">
        <f t="shared" si="1"/>
        <v>2.4299999999999997</v>
      </c>
      <c r="V9" s="31">
        <v>1.89</v>
      </c>
      <c r="W9" s="8">
        <v>0</v>
      </c>
      <c r="X9" s="8">
        <v>0.76</v>
      </c>
      <c r="Y9" s="8">
        <v>0.34</v>
      </c>
      <c r="Z9" s="8">
        <v>1</v>
      </c>
      <c r="AA9" s="8">
        <v>0</v>
      </c>
      <c r="AB9" s="7">
        <v>0</v>
      </c>
      <c r="AC9" s="7">
        <v>0</v>
      </c>
      <c r="AD9" s="9">
        <f t="shared" si="0"/>
        <v>0</v>
      </c>
      <c r="AE9" s="10" t="e">
        <f>#REF!+AD9</f>
        <v>#REF!</v>
      </c>
    </row>
    <row r="10" spans="1:31">
      <c r="A10" s="6" t="s">
        <v>37</v>
      </c>
      <c r="B10" s="7">
        <v>6.44</v>
      </c>
      <c r="C10" s="7">
        <v>0</v>
      </c>
      <c r="D10" s="8">
        <v>0.34</v>
      </c>
      <c r="E10" s="8">
        <v>0</v>
      </c>
      <c r="F10" s="31">
        <v>0.54</v>
      </c>
      <c r="G10" s="8">
        <v>0.42</v>
      </c>
      <c r="H10" s="8">
        <v>0.53</v>
      </c>
      <c r="I10" s="8">
        <v>0.15</v>
      </c>
      <c r="J10" s="8">
        <v>0</v>
      </c>
      <c r="K10" s="8">
        <v>0.19</v>
      </c>
      <c r="L10" s="8">
        <v>0</v>
      </c>
      <c r="M10" s="8">
        <v>0.16</v>
      </c>
      <c r="N10" s="7">
        <v>0</v>
      </c>
      <c r="O10" s="7">
        <v>0</v>
      </c>
      <c r="P10" s="7">
        <v>0</v>
      </c>
      <c r="Q10" s="7">
        <v>0</v>
      </c>
      <c r="R10" s="8">
        <v>0</v>
      </c>
      <c r="S10" s="8">
        <v>0</v>
      </c>
      <c r="T10" s="8">
        <v>0.12</v>
      </c>
      <c r="U10" s="8">
        <f t="shared" si="1"/>
        <v>2.4299999999999997</v>
      </c>
      <c r="V10" s="31">
        <v>1.89</v>
      </c>
      <c r="W10" s="8">
        <v>0</v>
      </c>
      <c r="X10" s="8">
        <v>0.76</v>
      </c>
      <c r="Y10" s="8">
        <v>0.34</v>
      </c>
      <c r="Z10" s="8">
        <v>1</v>
      </c>
      <c r="AA10" s="8">
        <v>0</v>
      </c>
      <c r="AB10" s="7">
        <v>0</v>
      </c>
      <c r="AC10" s="7">
        <v>0</v>
      </c>
      <c r="AD10" s="9">
        <f t="shared" si="0"/>
        <v>0</v>
      </c>
      <c r="AE10" s="10" t="e">
        <f>#REF!+AD10</f>
        <v>#REF!</v>
      </c>
    </row>
    <row r="11" spans="1:31">
      <c r="A11" s="6" t="s">
        <v>38</v>
      </c>
      <c r="B11" s="7">
        <v>10.93</v>
      </c>
      <c r="C11" s="7">
        <v>0</v>
      </c>
      <c r="D11" s="8">
        <v>0.34</v>
      </c>
      <c r="E11" s="8">
        <v>0</v>
      </c>
      <c r="F11" s="31">
        <v>0.54</v>
      </c>
      <c r="G11" s="8">
        <f>2+0.16</f>
        <v>2.16</v>
      </c>
      <c r="H11" s="8">
        <v>1.29</v>
      </c>
      <c r="I11" s="8">
        <v>0.55000000000000004</v>
      </c>
      <c r="J11" s="8">
        <v>0</v>
      </c>
      <c r="K11" s="8">
        <v>0.19</v>
      </c>
      <c r="L11" s="8">
        <v>0.54</v>
      </c>
      <c r="M11" s="8">
        <v>0.16</v>
      </c>
      <c r="N11" s="7">
        <v>0</v>
      </c>
      <c r="O11" s="7">
        <v>0.1</v>
      </c>
      <c r="P11" s="7">
        <v>0.04</v>
      </c>
      <c r="Q11" s="7">
        <v>0</v>
      </c>
      <c r="R11" s="8">
        <v>0</v>
      </c>
      <c r="S11" s="8">
        <v>0</v>
      </c>
      <c r="T11" s="8">
        <v>0.38</v>
      </c>
      <c r="U11" s="8">
        <f t="shared" si="1"/>
        <v>2.4299999999999997</v>
      </c>
      <c r="V11" s="31">
        <v>1.89</v>
      </c>
      <c r="W11" s="8">
        <v>0</v>
      </c>
      <c r="X11" s="8">
        <v>0.92</v>
      </c>
      <c r="Y11" s="8">
        <v>0.34</v>
      </c>
      <c r="Z11" s="8">
        <v>1.49</v>
      </c>
      <c r="AA11" s="8">
        <v>0</v>
      </c>
      <c r="AB11" s="7">
        <v>0</v>
      </c>
      <c r="AC11" s="7">
        <v>0</v>
      </c>
      <c r="AD11" s="9">
        <f t="shared" si="0"/>
        <v>0</v>
      </c>
      <c r="AE11" s="10" t="e">
        <f>#REF!+AD11</f>
        <v>#REF!</v>
      </c>
    </row>
    <row r="12" spans="1:31">
      <c r="A12" s="6" t="s">
        <v>39</v>
      </c>
      <c r="B12" s="7">
        <v>20</v>
      </c>
      <c r="C12" s="7">
        <v>1.41</v>
      </c>
      <c r="D12" s="8">
        <v>0.34</v>
      </c>
      <c r="E12" s="8">
        <v>1.01</v>
      </c>
      <c r="F12" s="31">
        <v>0</v>
      </c>
      <c r="G12" s="8">
        <v>4.33</v>
      </c>
      <c r="H12" s="8">
        <v>0</v>
      </c>
      <c r="I12" s="8">
        <v>0.25</v>
      </c>
      <c r="J12" s="8">
        <v>0.13</v>
      </c>
      <c r="K12" s="8">
        <v>0.11</v>
      </c>
      <c r="L12" s="7">
        <v>0.54</v>
      </c>
      <c r="M12" s="8">
        <v>0.16</v>
      </c>
      <c r="N12" s="7">
        <v>0</v>
      </c>
      <c r="O12" s="7">
        <v>0.1</v>
      </c>
      <c r="P12" s="7">
        <v>0.04</v>
      </c>
      <c r="Q12" s="7">
        <v>2.71</v>
      </c>
      <c r="R12" s="8">
        <v>0</v>
      </c>
      <c r="S12" s="8">
        <v>0.06</v>
      </c>
      <c r="T12" s="8">
        <v>0.94</v>
      </c>
      <c r="U12" s="8">
        <f t="shared" si="1"/>
        <v>1.63</v>
      </c>
      <c r="V12" s="31">
        <v>1.63</v>
      </c>
      <c r="W12" s="8">
        <v>0.4</v>
      </c>
      <c r="X12" s="8">
        <v>1.22</v>
      </c>
      <c r="Y12" s="8">
        <v>0.34</v>
      </c>
      <c r="Z12" s="8">
        <v>2</v>
      </c>
      <c r="AA12" s="8">
        <v>0</v>
      </c>
      <c r="AB12" s="7">
        <v>0.03</v>
      </c>
      <c r="AC12" s="7">
        <v>0</v>
      </c>
      <c r="AD12" s="9">
        <f t="shared" si="0"/>
        <v>2.2500000000000036</v>
      </c>
      <c r="AE12" s="10" t="e">
        <f>#REF!+AD12</f>
        <v>#REF!</v>
      </c>
    </row>
    <row r="13" spans="1:31">
      <c r="A13" s="6" t="s">
        <v>40</v>
      </c>
      <c r="B13" s="7">
        <v>10.76</v>
      </c>
      <c r="C13" s="7">
        <v>1.21</v>
      </c>
      <c r="D13" s="8">
        <v>0.34</v>
      </c>
      <c r="E13" s="8">
        <v>0</v>
      </c>
      <c r="F13" s="31">
        <v>0.54</v>
      </c>
      <c r="G13" s="8">
        <v>2.1800000000000002</v>
      </c>
      <c r="H13" s="8">
        <v>0.02</v>
      </c>
      <c r="I13" s="8">
        <v>0.42</v>
      </c>
      <c r="J13" s="8">
        <v>0</v>
      </c>
      <c r="K13" s="8">
        <v>0.19</v>
      </c>
      <c r="L13" s="8">
        <v>0.54</v>
      </c>
      <c r="M13" s="8">
        <v>0.16</v>
      </c>
      <c r="N13" s="7">
        <v>0</v>
      </c>
      <c r="O13" s="7">
        <v>0.1</v>
      </c>
      <c r="P13" s="7">
        <v>0.04</v>
      </c>
      <c r="Q13" s="7">
        <v>0</v>
      </c>
      <c r="R13" s="8">
        <v>0</v>
      </c>
      <c r="S13" s="8">
        <v>0</v>
      </c>
      <c r="T13" s="8">
        <v>0.38</v>
      </c>
      <c r="U13" s="8">
        <f t="shared" si="1"/>
        <v>2.4299999999999997</v>
      </c>
      <c r="V13" s="31">
        <v>1.89</v>
      </c>
      <c r="W13" s="8">
        <v>0</v>
      </c>
      <c r="X13" s="8">
        <v>0.92</v>
      </c>
      <c r="Y13" s="8">
        <v>0.34</v>
      </c>
      <c r="Z13" s="8">
        <v>1.49</v>
      </c>
      <c r="AA13" s="8">
        <v>0</v>
      </c>
      <c r="AB13" s="7">
        <v>0</v>
      </c>
      <c r="AC13" s="7">
        <v>0</v>
      </c>
      <c r="AD13" s="9">
        <f t="shared" si="0"/>
        <v>0</v>
      </c>
      <c r="AE13" s="10" t="e">
        <f>#REF!+AD13</f>
        <v>#REF!</v>
      </c>
    </row>
    <row r="14" spans="1:31">
      <c r="A14" s="6" t="s">
        <v>41</v>
      </c>
      <c r="B14" s="7">
        <v>10.93</v>
      </c>
      <c r="C14" s="7">
        <v>0</v>
      </c>
      <c r="D14" s="8">
        <v>0.34</v>
      </c>
      <c r="E14" s="8">
        <v>0</v>
      </c>
      <c r="F14" s="31">
        <v>0.54</v>
      </c>
      <c r="G14" s="8">
        <f>2+0.16</f>
        <v>2.16</v>
      </c>
      <c r="H14" s="8">
        <v>1.29</v>
      </c>
      <c r="I14" s="8">
        <v>0.55000000000000004</v>
      </c>
      <c r="J14" s="8">
        <v>0</v>
      </c>
      <c r="K14" s="8">
        <v>0.19</v>
      </c>
      <c r="L14" s="8">
        <v>0.54</v>
      </c>
      <c r="M14" s="8">
        <v>0.16</v>
      </c>
      <c r="N14" s="7">
        <v>0</v>
      </c>
      <c r="O14" s="7">
        <v>0.1</v>
      </c>
      <c r="P14" s="7">
        <v>0.04</v>
      </c>
      <c r="Q14" s="7">
        <v>0</v>
      </c>
      <c r="R14" s="8">
        <v>0</v>
      </c>
      <c r="S14" s="8">
        <v>0</v>
      </c>
      <c r="T14" s="8">
        <v>0.38</v>
      </c>
      <c r="U14" s="8">
        <f t="shared" si="1"/>
        <v>2.4299999999999997</v>
      </c>
      <c r="V14" s="31">
        <v>1.89</v>
      </c>
      <c r="W14" s="8">
        <v>0</v>
      </c>
      <c r="X14" s="8">
        <v>0.92</v>
      </c>
      <c r="Y14" s="8">
        <v>0.34</v>
      </c>
      <c r="Z14" s="8">
        <v>1.49</v>
      </c>
      <c r="AA14" s="8">
        <v>0</v>
      </c>
      <c r="AB14" s="7">
        <v>0</v>
      </c>
      <c r="AC14" s="7">
        <v>0</v>
      </c>
      <c r="AD14" s="9">
        <f t="shared" si="0"/>
        <v>0</v>
      </c>
      <c r="AE14" s="10" t="e">
        <f>#REF!+AD14</f>
        <v>#REF!</v>
      </c>
    </row>
    <row r="15" spans="1:31">
      <c r="A15" s="6" t="s">
        <v>42</v>
      </c>
      <c r="B15" s="7">
        <v>16.45</v>
      </c>
      <c r="C15" s="7">
        <v>1.71</v>
      </c>
      <c r="D15" s="8">
        <v>0.34</v>
      </c>
      <c r="E15" s="8">
        <v>0</v>
      </c>
      <c r="F15" s="31">
        <v>0.57999999999999996</v>
      </c>
      <c r="G15" s="8">
        <v>4.5199999999999996</v>
      </c>
      <c r="H15" s="8">
        <v>0</v>
      </c>
      <c r="I15" s="8">
        <v>0.75</v>
      </c>
      <c r="J15" s="8">
        <v>0.1</v>
      </c>
      <c r="K15" s="8">
        <v>0.19</v>
      </c>
      <c r="L15" s="8">
        <v>0.54</v>
      </c>
      <c r="M15" s="8">
        <v>0.16</v>
      </c>
      <c r="N15" s="7">
        <v>0</v>
      </c>
      <c r="O15" s="7">
        <v>0.1</v>
      </c>
      <c r="P15" s="7">
        <v>0.04</v>
      </c>
      <c r="Q15" s="7">
        <v>0</v>
      </c>
      <c r="R15" s="8">
        <v>0</v>
      </c>
      <c r="S15" s="8">
        <v>0</v>
      </c>
      <c r="T15" s="8">
        <v>0.43</v>
      </c>
      <c r="U15" s="8">
        <f t="shared" si="1"/>
        <v>2.61</v>
      </c>
      <c r="V15" s="31">
        <v>2.0299999999999998</v>
      </c>
      <c r="W15" s="8">
        <v>0</v>
      </c>
      <c r="X15" s="8">
        <v>0.92</v>
      </c>
      <c r="Y15" s="8">
        <v>0.34</v>
      </c>
      <c r="Z15" s="8">
        <v>1.64</v>
      </c>
      <c r="AA15" s="8">
        <v>0</v>
      </c>
      <c r="AB15" s="7">
        <v>0</v>
      </c>
      <c r="AC15" s="7">
        <v>0</v>
      </c>
      <c r="AD15" s="9">
        <f t="shared" si="0"/>
        <v>2.0600000000000023</v>
      </c>
      <c r="AE15" s="10" t="e">
        <f>#REF!+AD15</f>
        <v>#REF!</v>
      </c>
    </row>
    <row r="16" spans="1:31">
      <c r="A16" s="6" t="s">
        <v>43</v>
      </c>
      <c r="B16" s="7">
        <v>14.94</v>
      </c>
      <c r="C16" s="7">
        <v>1.71</v>
      </c>
      <c r="D16" s="8">
        <v>0.34</v>
      </c>
      <c r="E16" s="8">
        <v>0</v>
      </c>
      <c r="F16" s="31">
        <v>0.57999999999999996</v>
      </c>
      <c r="G16" s="8">
        <v>3.71</v>
      </c>
      <c r="H16" s="8">
        <v>0</v>
      </c>
      <c r="I16" s="8">
        <v>0.75</v>
      </c>
      <c r="J16" s="8">
        <v>0.13</v>
      </c>
      <c r="K16" s="8">
        <v>0.19</v>
      </c>
      <c r="L16" s="8">
        <v>0.35</v>
      </c>
      <c r="M16" s="8">
        <v>0.16</v>
      </c>
      <c r="N16" s="7">
        <v>0</v>
      </c>
      <c r="O16" s="7">
        <v>0.1</v>
      </c>
      <c r="P16" s="7">
        <v>0.04</v>
      </c>
      <c r="Q16" s="7">
        <v>0</v>
      </c>
      <c r="R16" s="8">
        <v>0</v>
      </c>
      <c r="S16" s="8">
        <v>0</v>
      </c>
      <c r="T16" s="8">
        <v>0.43</v>
      </c>
      <c r="U16" s="8">
        <f t="shared" si="1"/>
        <v>2.61</v>
      </c>
      <c r="V16" s="31">
        <v>2.0299999999999998</v>
      </c>
      <c r="W16" s="8">
        <v>0</v>
      </c>
      <c r="X16" s="8">
        <v>0.92</v>
      </c>
      <c r="Y16" s="8">
        <v>0.34</v>
      </c>
      <c r="Z16" s="8">
        <v>1.64</v>
      </c>
      <c r="AA16" s="8">
        <v>0</v>
      </c>
      <c r="AB16" s="7">
        <v>0</v>
      </c>
      <c r="AC16" s="7">
        <v>0</v>
      </c>
      <c r="AD16" s="9">
        <f t="shared" si="0"/>
        <v>1.5199999999999996</v>
      </c>
      <c r="AE16" s="10" t="e">
        <f>#REF!+AD16</f>
        <v>#REF!</v>
      </c>
    </row>
    <row r="17" spans="1:31">
      <c r="A17" s="6" t="s">
        <v>44</v>
      </c>
      <c r="B17" s="7">
        <v>8.93</v>
      </c>
      <c r="C17" s="7">
        <v>0</v>
      </c>
      <c r="D17" s="8">
        <v>0.34</v>
      </c>
      <c r="E17" s="8">
        <v>0</v>
      </c>
      <c r="F17" s="31">
        <v>0.54</v>
      </c>
      <c r="G17" s="8">
        <f>1.43+0.15</f>
        <v>1.5799999999999998</v>
      </c>
      <c r="H17" s="8">
        <v>0.91</v>
      </c>
      <c r="I17" s="8">
        <v>0.21</v>
      </c>
      <c r="J17" s="8">
        <v>0</v>
      </c>
      <c r="K17" s="8">
        <v>0.19</v>
      </c>
      <c r="L17" s="8">
        <v>0</v>
      </c>
      <c r="M17" s="8">
        <v>0</v>
      </c>
      <c r="N17" s="7">
        <v>0.14000000000000001</v>
      </c>
      <c r="O17" s="7">
        <v>0.1</v>
      </c>
      <c r="P17" s="7">
        <v>0.04</v>
      </c>
      <c r="Q17" s="7">
        <v>0</v>
      </c>
      <c r="R17" s="8">
        <v>0</v>
      </c>
      <c r="S17" s="8">
        <v>0</v>
      </c>
      <c r="T17" s="8">
        <v>0.31</v>
      </c>
      <c r="U17" s="8">
        <f t="shared" si="1"/>
        <v>2.4299999999999997</v>
      </c>
      <c r="V17" s="31">
        <v>1.89</v>
      </c>
      <c r="W17" s="8">
        <v>0</v>
      </c>
      <c r="X17" s="8">
        <v>0.85</v>
      </c>
      <c r="Y17" s="8">
        <v>0.34</v>
      </c>
      <c r="Z17" s="8">
        <v>1.49</v>
      </c>
      <c r="AA17" s="8">
        <v>0</v>
      </c>
      <c r="AB17" s="7">
        <v>0</v>
      </c>
      <c r="AC17" s="7">
        <v>0</v>
      </c>
      <c r="AD17" s="9">
        <f t="shared" si="0"/>
        <v>0</v>
      </c>
      <c r="AE17" s="10" t="e">
        <f>#REF!+AD17</f>
        <v>#REF!</v>
      </c>
    </row>
    <row r="18" spans="1:31">
      <c r="A18" s="6" t="s">
        <v>45</v>
      </c>
      <c r="B18" s="7">
        <v>8.93</v>
      </c>
      <c r="C18" s="7">
        <v>0</v>
      </c>
      <c r="D18" s="8">
        <v>0.34</v>
      </c>
      <c r="E18" s="8">
        <v>0</v>
      </c>
      <c r="F18" s="31">
        <v>0.54</v>
      </c>
      <c r="G18" s="8">
        <f>1.43+0.15</f>
        <v>1.5799999999999998</v>
      </c>
      <c r="H18" s="8">
        <v>0.91</v>
      </c>
      <c r="I18" s="8">
        <v>0.21</v>
      </c>
      <c r="J18" s="8">
        <v>0</v>
      </c>
      <c r="K18" s="8">
        <v>0.19</v>
      </c>
      <c r="L18" s="8">
        <v>0</v>
      </c>
      <c r="M18" s="8">
        <v>0</v>
      </c>
      <c r="N18" s="7">
        <v>0.14000000000000001</v>
      </c>
      <c r="O18" s="7">
        <v>0.1</v>
      </c>
      <c r="P18" s="7">
        <v>0.04</v>
      </c>
      <c r="Q18" s="7">
        <v>0</v>
      </c>
      <c r="R18" s="8">
        <v>0</v>
      </c>
      <c r="S18" s="8">
        <v>0</v>
      </c>
      <c r="T18" s="8">
        <v>0.31</v>
      </c>
      <c r="U18" s="8">
        <f t="shared" si="1"/>
        <v>2.4299999999999997</v>
      </c>
      <c r="V18" s="31">
        <v>1.89</v>
      </c>
      <c r="W18" s="8">
        <v>0</v>
      </c>
      <c r="X18" s="8">
        <v>0.85</v>
      </c>
      <c r="Y18" s="8">
        <v>0.34</v>
      </c>
      <c r="Z18" s="8">
        <v>1.49</v>
      </c>
      <c r="AA18" s="8">
        <v>0</v>
      </c>
      <c r="AB18" s="7">
        <v>0</v>
      </c>
      <c r="AC18" s="7">
        <v>0</v>
      </c>
      <c r="AD18" s="9">
        <f t="shared" si="0"/>
        <v>0</v>
      </c>
      <c r="AE18" s="10" t="e">
        <f>#REF!+AD18</f>
        <v>#REF!</v>
      </c>
    </row>
    <row r="19" spans="1:31">
      <c r="A19" s="6" t="s">
        <v>46</v>
      </c>
      <c r="B19" s="7">
        <v>20</v>
      </c>
      <c r="C19" s="7">
        <v>1.3</v>
      </c>
      <c r="D19" s="8">
        <v>0.34</v>
      </c>
      <c r="E19" s="8">
        <v>1.1400000000000001</v>
      </c>
      <c r="F19" s="31">
        <v>0</v>
      </c>
      <c r="G19" s="8">
        <v>3.55</v>
      </c>
      <c r="H19" s="8">
        <v>0</v>
      </c>
      <c r="I19" s="8">
        <v>0.45</v>
      </c>
      <c r="J19" s="8">
        <v>0.05</v>
      </c>
      <c r="K19" s="8">
        <v>0.11</v>
      </c>
      <c r="L19" s="7">
        <v>0</v>
      </c>
      <c r="M19" s="8">
        <v>0.16</v>
      </c>
      <c r="N19" s="7">
        <v>0</v>
      </c>
      <c r="O19" s="7">
        <v>0.1</v>
      </c>
      <c r="P19" s="7">
        <v>0.04</v>
      </c>
      <c r="Q19" s="7">
        <v>2.8</v>
      </c>
      <c r="R19" s="8">
        <v>0.05</v>
      </c>
      <c r="S19" s="8">
        <v>0.06</v>
      </c>
      <c r="T19" s="8">
        <v>0.94</v>
      </c>
      <c r="U19" s="8">
        <f t="shared" si="1"/>
        <v>1.63</v>
      </c>
      <c r="V19" s="31">
        <v>1.63</v>
      </c>
      <c r="W19" s="8">
        <v>0.44</v>
      </c>
      <c r="X19" s="8">
        <v>1.22</v>
      </c>
      <c r="Y19" s="8">
        <v>0.34</v>
      </c>
      <c r="Z19" s="8">
        <v>2.2000000000000002</v>
      </c>
      <c r="AA19" s="8">
        <v>0</v>
      </c>
      <c r="AB19" s="7">
        <v>0.02</v>
      </c>
      <c r="AC19" s="7">
        <v>0</v>
      </c>
      <c r="AD19" s="9">
        <f t="shared" si="0"/>
        <v>3.0599999999999952</v>
      </c>
      <c r="AE19" s="10" t="e">
        <f>#REF!+AD19</f>
        <v>#REF!</v>
      </c>
    </row>
    <row r="20" spans="1:31">
      <c r="A20" s="6" t="s">
        <v>47</v>
      </c>
      <c r="B20" s="7">
        <v>15.42</v>
      </c>
      <c r="C20" s="7">
        <v>1.71</v>
      </c>
      <c r="D20" s="8">
        <v>0.34</v>
      </c>
      <c r="E20" s="8">
        <v>0</v>
      </c>
      <c r="F20" s="31">
        <v>0.57999999999999996</v>
      </c>
      <c r="G20" s="8">
        <v>3.44</v>
      </c>
      <c r="H20" s="8">
        <v>0</v>
      </c>
      <c r="I20" s="8">
        <v>0.72</v>
      </c>
      <c r="J20" s="8">
        <v>0.18</v>
      </c>
      <c r="K20" s="8">
        <v>0.19</v>
      </c>
      <c r="L20" s="8">
        <v>0.54</v>
      </c>
      <c r="M20" s="8">
        <v>0.16</v>
      </c>
      <c r="N20" s="7">
        <v>0</v>
      </c>
      <c r="O20" s="7">
        <v>0.1</v>
      </c>
      <c r="P20" s="7">
        <v>0.04</v>
      </c>
      <c r="Q20" s="7">
        <v>0</v>
      </c>
      <c r="R20" s="8">
        <v>0</v>
      </c>
      <c r="S20" s="8">
        <v>0</v>
      </c>
      <c r="T20" s="8">
        <v>0.43</v>
      </c>
      <c r="U20" s="8">
        <f t="shared" si="1"/>
        <v>2.61</v>
      </c>
      <c r="V20" s="31">
        <v>2.0299999999999998</v>
      </c>
      <c r="W20" s="8">
        <v>0</v>
      </c>
      <c r="X20" s="8">
        <v>0.92</v>
      </c>
      <c r="Y20" s="8">
        <v>0.34</v>
      </c>
      <c r="Z20" s="8">
        <v>1.64</v>
      </c>
      <c r="AA20" s="8">
        <v>0</v>
      </c>
      <c r="AB20" s="7">
        <v>0</v>
      </c>
      <c r="AC20" s="11">
        <v>0</v>
      </c>
      <c r="AD20" s="9">
        <f t="shared" si="0"/>
        <v>2.0600000000000005</v>
      </c>
      <c r="AE20" s="10" t="e">
        <f>#REF!+AD20</f>
        <v>#REF!</v>
      </c>
    </row>
    <row r="21" spans="1:31">
      <c r="A21" s="6" t="s">
        <v>48</v>
      </c>
      <c r="B21" s="7">
        <v>17.12</v>
      </c>
      <c r="C21" s="7">
        <v>2.9</v>
      </c>
      <c r="D21" s="8">
        <v>0.34</v>
      </c>
      <c r="E21" s="8">
        <v>0</v>
      </c>
      <c r="F21" s="31">
        <v>0.57999999999999996</v>
      </c>
      <c r="G21" s="8">
        <v>5.45</v>
      </c>
      <c r="H21" s="8">
        <v>0</v>
      </c>
      <c r="I21" s="8">
        <v>0.14000000000000001</v>
      </c>
      <c r="J21" s="8">
        <v>0.22</v>
      </c>
      <c r="K21" s="8">
        <v>0.19</v>
      </c>
      <c r="L21" s="8">
        <v>0.54</v>
      </c>
      <c r="M21" s="8">
        <v>0.16</v>
      </c>
      <c r="N21" s="7">
        <v>0</v>
      </c>
      <c r="O21" s="7">
        <v>0.1</v>
      </c>
      <c r="P21" s="7">
        <v>0.04</v>
      </c>
      <c r="Q21" s="7">
        <v>0</v>
      </c>
      <c r="R21" s="8">
        <v>0</v>
      </c>
      <c r="S21" s="8">
        <v>0</v>
      </c>
      <c r="T21" s="8">
        <v>0.43</v>
      </c>
      <c r="U21" s="8">
        <f t="shared" si="1"/>
        <v>2.61</v>
      </c>
      <c r="V21" s="31">
        <v>2.0299999999999998</v>
      </c>
      <c r="W21" s="8">
        <v>0</v>
      </c>
      <c r="X21" s="8">
        <v>0.92</v>
      </c>
      <c r="Y21" s="8">
        <v>0.34</v>
      </c>
      <c r="Z21" s="8">
        <v>1.64</v>
      </c>
      <c r="AA21" s="8">
        <v>0</v>
      </c>
      <c r="AB21" s="7">
        <v>0</v>
      </c>
      <c r="AC21" s="11">
        <v>0</v>
      </c>
      <c r="AD21" s="9">
        <f t="shared" si="0"/>
        <v>1.1000000000000014</v>
      </c>
      <c r="AE21" s="10" t="e">
        <f>#REF!+AD21</f>
        <v>#REF!</v>
      </c>
    </row>
    <row r="22" spans="1:31">
      <c r="A22" s="6" t="s">
        <v>49</v>
      </c>
      <c r="B22" s="7">
        <v>14.75</v>
      </c>
      <c r="C22" s="7">
        <v>1.71</v>
      </c>
      <c r="D22" s="8">
        <v>0.34</v>
      </c>
      <c r="E22" s="8">
        <v>0</v>
      </c>
      <c r="F22" s="31">
        <v>0.57999999999999996</v>
      </c>
      <c r="G22" s="8">
        <v>3</v>
      </c>
      <c r="H22" s="8">
        <v>0</v>
      </c>
      <c r="I22" s="8">
        <v>0.75</v>
      </c>
      <c r="J22" s="8">
        <v>0.02</v>
      </c>
      <c r="K22" s="8">
        <v>0.19</v>
      </c>
      <c r="L22" s="8">
        <v>0.54</v>
      </c>
      <c r="M22" s="8">
        <v>0.16</v>
      </c>
      <c r="N22" s="7">
        <v>0</v>
      </c>
      <c r="O22" s="7">
        <v>0</v>
      </c>
      <c r="P22" s="7">
        <v>0.04</v>
      </c>
      <c r="Q22" s="7">
        <v>0</v>
      </c>
      <c r="R22" s="8">
        <v>0</v>
      </c>
      <c r="S22" s="8">
        <v>0</v>
      </c>
      <c r="T22" s="8">
        <v>0.43</v>
      </c>
      <c r="U22" s="8">
        <f t="shared" si="1"/>
        <v>2.61</v>
      </c>
      <c r="V22" s="31">
        <v>2.0299999999999998</v>
      </c>
      <c r="W22" s="8">
        <v>0</v>
      </c>
      <c r="X22" s="8">
        <v>0.92</v>
      </c>
      <c r="Y22" s="8">
        <v>0.34</v>
      </c>
      <c r="Z22" s="8">
        <v>1.64</v>
      </c>
      <c r="AA22" s="8">
        <v>0</v>
      </c>
      <c r="AB22" s="7">
        <v>0</v>
      </c>
      <c r="AC22" s="7">
        <v>0</v>
      </c>
      <c r="AD22" s="9">
        <f t="shared" si="0"/>
        <v>2.0600000000000005</v>
      </c>
      <c r="AE22" s="10" t="e">
        <f>#REF!+AD22</f>
        <v>#REF!</v>
      </c>
    </row>
    <row r="23" spans="1:31">
      <c r="A23" s="6" t="s">
        <v>50</v>
      </c>
      <c r="B23" s="7">
        <v>16</v>
      </c>
      <c r="C23" s="7">
        <v>1.51</v>
      </c>
      <c r="D23" s="8">
        <v>0.34</v>
      </c>
      <c r="E23" s="8">
        <v>0</v>
      </c>
      <c r="F23" s="31">
        <v>0.57999999999999996</v>
      </c>
      <c r="G23" s="8">
        <v>4</v>
      </c>
      <c r="H23" s="8">
        <v>0</v>
      </c>
      <c r="I23" s="8">
        <v>0.42</v>
      </c>
      <c r="J23" s="8">
        <v>0.15</v>
      </c>
      <c r="K23" s="8">
        <v>0.19</v>
      </c>
      <c r="L23" s="8">
        <v>0.54</v>
      </c>
      <c r="M23" s="8">
        <v>0.16</v>
      </c>
      <c r="N23" s="7">
        <v>0</v>
      </c>
      <c r="O23" s="7">
        <v>0</v>
      </c>
      <c r="P23" s="7">
        <v>0.04</v>
      </c>
      <c r="Q23" s="7">
        <v>0</v>
      </c>
      <c r="R23" s="8">
        <v>0</v>
      </c>
      <c r="S23" s="8">
        <v>0</v>
      </c>
      <c r="T23" s="8">
        <v>0.43</v>
      </c>
      <c r="U23" s="8">
        <f t="shared" si="1"/>
        <v>2.61</v>
      </c>
      <c r="V23" s="31">
        <v>2.0299999999999998</v>
      </c>
      <c r="W23" s="8">
        <v>0</v>
      </c>
      <c r="X23" s="8">
        <v>0.92</v>
      </c>
      <c r="Y23" s="8">
        <v>0.34</v>
      </c>
      <c r="Z23" s="8">
        <v>1.64</v>
      </c>
      <c r="AA23" s="8">
        <v>0</v>
      </c>
      <c r="AB23" s="7">
        <v>0</v>
      </c>
      <c r="AC23" s="7">
        <v>0</v>
      </c>
      <c r="AD23" s="9">
        <f t="shared" si="0"/>
        <v>2.7099999999999991</v>
      </c>
      <c r="AE23" s="10" t="e">
        <f>#REF!+AD23</f>
        <v>#REF!</v>
      </c>
    </row>
    <row r="24" spans="1:31">
      <c r="A24" s="6" t="s">
        <v>51</v>
      </c>
      <c r="B24" s="7">
        <v>13.53</v>
      </c>
      <c r="C24" s="7">
        <v>2.56</v>
      </c>
      <c r="D24" s="8">
        <v>0.34</v>
      </c>
      <c r="E24" s="8">
        <v>0</v>
      </c>
      <c r="F24" s="31">
        <v>0.54</v>
      </c>
      <c r="G24" s="8">
        <v>2.14</v>
      </c>
      <c r="H24" s="8">
        <v>0</v>
      </c>
      <c r="I24" s="8">
        <v>0.97</v>
      </c>
      <c r="J24" s="8">
        <v>0</v>
      </c>
      <c r="K24" s="8">
        <v>0.19</v>
      </c>
      <c r="L24" s="8">
        <v>0.54</v>
      </c>
      <c r="M24" s="8">
        <v>0.16</v>
      </c>
      <c r="N24" s="7">
        <v>0</v>
      </c>
      <c r="O24" s="7">
        <v>0.1</v>
      </c>
      <c r="P24" s="7">
        <v>0.04</v>
      </c>
      <c r="Q24" s="7">
        <v>0</v>
      </c>
      <c r="R24" s="8">
        <v>0</v>
      </c>
      <c r="S24" s="8">
        <v>0</v>
      </c>
      <c r="T24" s="8">
        <v>0.38</v>
      </c>
      <c r="U24" s="8">
        <f t="shared" si="1"/>
        <v>2.4299999999999997</v>
      </c>
      <c r="V24" s="31">
        <v>1.89</v>
      </c>
      <c r="W24" s="8">
        <v>0</v>
      </c>
      <c r="X24" s="8">
        <v>0.92</v>
      </c>
      <c r="Y24" s="8">
        <v>0.34</v>
      </c>
      <c r="Z24" s="8">
        <v>1.49</v>
      </c>
      <c r="AA24" s="8">
        <v>0</v>
      </c>
      <c r="AB24" s="7">
        <v>0</v>
      </c>
      <c r="AC24" s="7">
        <v>0</v>
      </c>
      <c r="AD24" s="9">
        <f t="shared" si="0"/>
        <v>0.92999999999999972</v>
      </c>
      <c r="AE24" s="10" t="e">
        <f>#REF!+AD24</f>
        <v>#REF!</v>
      </c>
    </row>
    <row r="25" spans="1:31">
      <c r="A25" s="6" t="s">
        <v>52</v>
      </c>
      <c r="B25" s="7">
        <v>13.52</v>
      </c>
      <c r="C25" s="7">
        <v>1.24</v>
      </c>
      <c r="D25" s="8">
        <v>0.34</v>
      </c>
      <c r="E25" s="8">
        <v>1.1200000000000001</v>
      </c>
      <c r="F25" s="31">
        <v>0</v>
      </c>
      <c r="G25" s="8">
        <v>2.2000000000000002</v>
      </c>
      <c r="H25" s="8">
        <v>0.94</v>
      </c>
      <c r="I25" s="8">
        <v>1.36</v>
      </c>
      <c r="J25" s="8">
        <v>0</v>
      </c>
      <c r="K25" s="8">
        <v>0.11</v>
      </c>
      <c r="L25" s="8">
        <v>0.54</v>
      </c>
      <c r="M25" s="8">
        <v>0.16</v>
      </c>
      <c r="N25" s="7">
        <v>0</v>
      </c>
      <c r="O25" s="7">
        <v>0.1</v>
      </c>
      <c r="P25" s="7">
        <v>0.04</v>
      </c>
      <c r="Q25" s="7">
        <v>0</v>
      </c>
      <c r="R25" s="8">
        <v>0</v>
      </c>
      <c r="S25" s="8">
        <v>0</v>
      </c>
      <c r="T25" s="8">
        <v>0.49</v>
      </c>
      <c r="U25" s="8">
        <f t="shared" si="1"/>
        <v>1.52</v>
      </c>
      <c r="V25" s="31">
        <v>1.52</v>
      </c>
      <c r="W25" s="8">
        <f>[2]КГМ!K27</f>
        <v>0.44689559808443341</v>
      </c>
      <c r="X25" s="8">
        <v>1.08</v>
      </c>
      <c r="Y25" s="8">
        <v>0.34</v>
      </c>
      <c r="Z25" s="8">
        <v>1.49</v>
      </c>
      <c r="AA25" s="8">
        <v>0</v>
      </c>
      <c r="AB25" s="7">
        <v>0</v>
      </c>
      <c r="AC25" s="7">
        <v>0</v>
      </c>
      <c r="AD25" s="9">
        <f t="shared" si="0"/>
        <v>3.1044019155661573E-3</v>
      </c>
      <c r="AE25" s="10" t="e">
        <f>#REF!+AD25</f>
        <v>#REF!</v>
      </c>
    </row>
    <row r="26" spans="1:31">
      <c r="A26" s="6" t="s">
        <v>53</v>
      </c>
      <c r="B26" s="7">
        <v>12.08</v>
      </c>
      <c r="C26" s="7">
        <v>1.76</v>
      </c>
      <c r="D26" s="8">
        <v>0.34</v>
      </c>
      <c r="E26" s="8">
        <v>0</v>
      </c>
      <c r="F26" s="31">
        <v>0.54</v>
      </c>
      <c r="G26" s="8">
        <v>2.57</v>
      </c>
      <c r="H26" s="8">
        <v>0</v>
      </c>
      <c r="I26" s="8">
        <v>0.94</v>
      </c>
      <c r="J26" s="8">
        <v>0</v>
      </c>
      <c r="K26" s="8">
        <v>0.19</v>
      </c>
      <c r="L26" s="8">
        <v>0</v>
      </c>
      <c r="M26" s="8">
        <v>0.16</v>
      </c>
      <c r="N26" s="7">
        <v>0</v>
      </c>
      <c r="O26" s="7">
        <v>0.1</v>
      </c>
      <c r="P26" s="7">
        <v>0.04</v>
      </c>
      <c r="Q26" s="7">
        <v>0</v>
      </c>
      <c r="R26" s="8">
        <v>0</v>
      </c>
      <c r="S26" s="8">
        <v>0</v>
      </c>
      <c r="T26" s="8">
        <v>0.38</v>
      </c>
      <c r="U26" s="8">
        <f t="shared" si="1"/>
        <v>2.4299999999999997</v>
      </c>
      <c r="V26" s="31">
        <v>1.89</v>
      </c>
      <c r="W26" s="8">
        <v>0</v>
      </c>
      <c r="X26" s="8">
        <v>0.92</v>
      </c>
      <c r="Y26" s="8">
        <v>0.34</v>
      </c>
      <c r="Z26" s="8">
        <v>1.49</v>
      </c>
      <c r="AA26" s="8">
        <v>0</v>
      </c>
      <c r="AB26" s="7">
        <v>0</v>
      </c>
      <c r="AC26" s="7">
        <v>0</v>
      </c>
      <c r="AD26" s="9">
        <f t="shared" si="0"/>
        <v>0.41999999999999993</v>
      </c>
      <c r="AE26" s="10" t="e">
        <f>#REF!+AD26</f>
        <v>#REF!</v>
      </c>
    </row>
    <row r="27" spans="1:31">
      <c r="A27" s="6" t="s">
        <v>54</v>
      </c>
      <c r="B27" s="7">
        <v>10.93</v>
      </c>
      <c r="C27" s="7">
        <v>0</v>
      </c>
      <c r="D27" s="8">
        <v>0.34</v>
      </c>
      <c r="E27" s="8">
        <v>0</v>
      </c>
      <c r="F27" s="31">
        <v>0.54</v>
      </c>
      <c r="G27" s="8">
        <f>2+0.16</f>
        <v>2.16</v>
      </c>
      <c r="H27" s="8">
        <v>1.29</v>
      </c>
      <c r="I27" s="8">
        <v>0.55000000000000004</v>
      </c>
      <c r="J27" s="8">
        <v>0</v>
      </c>
      <c r="K27" s="8">
        <v>0.19</v>
      </c>
      <c r="L27" s="7">
        <v>0.54</v>
      </c>
      <c r="M27" s="8">
        <v>0.16</v>
      </c>
      <c r="N27" s="7">
        <v>0</v>
      </c>
      <c r="O27" s="7">
        <v>0.1</v>
      </c>
      <c r="P27" s="7">
        <v>0.04</v>
      </c>
      <c r="Q27" s="7">
        <v>0</v>
      </c>
      <c r="R27" s="8">
        <v>0</v>
      </c>
      <c r="S27" s="8">
        <v>0</v>
      </c>
      <c r="T27" s="8">
        <v>0.38</v>
      </c>
      <c r="U27" s="8">
        <f t="shared" si="1"/>
        <v>2.4299999999999997</v>
      </c>
      <c r="V27" s="31">
        <v>1.89</v>
      </c>
      <c r="W27" s="8">
        <v>0</v>
      </c>
      <c r="X27" s="8">
        <v>0.92</v>
      </c>
      <c r="Y27" s="8">
        <v>0.34</v>
      </c>
      <c r="Z27" s="8">
        <v>1.49</v>
      </c>
      <c r="AA27" s="8">
        <v>0</v>
      </c>
      <c r="AB27" s="7">
        <v>0</v>
      </c>
      <c r="AC27" s="7">
        <v>0</v>
      </c>
      <c r="AD27" s="9">
        <f t="shared" si="0"/>
        <v>0</v>
      </c>
      <c r="AE27" s="10" t="e">
        <f>#REF!+AD27</f>
        <v>#REF!</v>
      </c>
    </row>
    <row r="28" spans="1:31">
      <c r="A28" s="6" t="s">
        <v>55</v>
      </c>
      <c r="B28" s="7">
        <v>13.52</v>
      </c>
      <c r="C28" s="7">
        <v>1.24</v>
      </c>
      <c r="D28" s="8">
        <v>0.34</v>
      </c>
      <c r="E28" s="8">
        <v>1.1200000000000001</v>
      </c>
      <c r="F28" s="31">
        <v>0</v>
      </c>
      <c r="G28" s="8">
        <v>2.2000000000000002</v>
      </c>
      <c r="H28" s="8">
        <v>0.88</v>
      </c>
      <c r="I28" s="8">
        <v>1.36</v>
      </c>
      <c r="J28" s="8">
        <v>0</v>
      </c>
      <c r="K28" s="8">
        <v>0.11</v>
      </c>
      <c r="L28" s="8">
        <v>0.54</v>
      </c>
      <c r="M28" s="8">
        <v>0.16</v>
      </c>
      <c r="N28" s="7">
        <v>0</v>
      </c>
      <c r="O28" s="7">
        <v>0.1</v>
      </c>
      <c r="P28" s="7">
        <v>0.04</v>
      </c>
      <c r="Q28" s="7">
        <v>0</v>
      </c>
      <c r="R28" s="8">
        <v>0</v>
      </c>
      <c r="S28" s="8">
        <v>0</v>
      </c>
      <c r="T28" s="8">
        <v>0.49</v>
      </c>
      <c r="U28" s="8">
        <f t="shared" si="1"/>
        <v>1.52</v>
      </c>
      <c r="V28" s="31">
        <v>1.52</v>
      </c>
      <c r="W28" s="8">
        <f>[2]КГМ!K30</f>
        <v>0.51155534935011671</v>
      </c>
      <c r="X28" s="8">
        <v>1.08</v>
      </c>
      <c r="Y28" s="8">
        <v>0.34</v>
      </c>
      <c r="Z28" s="8">
        <v>1.49</v>
      </c>
      <c r="AA28" s="8">
        <v>0</v>
      </c>
      <c r="AB28" s="7">
        <v>0</v>
      </c>
      <c r="AC28" s="7">
        <v>0</v>
      </c>
      <c r="AD28" s="9">
        <f t="shared" si="0"/>
        <v>-1.5553493501183624E-3</v>
      </c>
      <c r="AE28" s="10" t="e">
        <f>#REF!+AD28</f>
        <v>#REF!</v>
      </c>
    </row>
    <row r="29" spans="1:31">
      <c r="A29" s="6" t="s">
        <v>56</v>
      </c>
      <c r="B29" s="7">
        <v>12</v>
      </c>
      <c r="C29" s="7">
        <v>1.98</v>
      </c>
      <c r="D29" s="8">
        <v>0.34</v>
      </c>
      <c r="E29" s="8">
        <v>0</v>
      </c>
      <c r="F29" s="31">
        <v>0.54</v>
      </c>
      <c r="G29" s="8">
        <v>2.36</v>
      </c>
      <c r="H29" s="8">
        <v>0</v>
      </c>
      <c r="I29" s="8">
        <v>0.6</v>
      </c>
      <c r="J29" s="8">
        <v>0</v>
      </c>
      <c r="K29" s="8">
        <v>0.19</v>
      </c>
      <c r="L29" s="8">
        <v>0.54</v>
      </c>
      <c r="M29" s="8">
        <v>0.16</v>
      </c>
      <c r="N29" s="7">
        <v>0</v>
      </c>
      <c r="O29" s="7">
        <v>0.1</v>
      </c>
      <c r="P29" s="7">
        <v>0.04</v>
      </c>
      <c r="Q29" s="7">
        <v>0</v>
      </c>
      <c r="R29" s="8">
        <v>0</v>
      </c>
      <c r="S29" s="8">
        <v>0</v>
      </c>
      <c r="T29" s="8">
        <v>0.38</v>
      </c>
      <c r="U29" s="8">
        <f t="shared" si="1"/>
        <v>2.4299999999999997</v>
      </c>
      <c r="V29" s="31">
        <v>1.89</v>
      </c>
      <c r="W29" s="8">
        <v>0</v>
      </c>
      <c r="X29" s="8">
        <v>0.92</v>
      </c>
      <c r="Y29" s="8">
        <v>0.34</v>
      </c>
      <c r="Z29" s="8">
        <v>1.49</v>
      </c>
      <c r="AA29" s="8">
        <v>0</v>
      </c>
      <c r="AB29" s="7">
        <v>0</v>
      </c>
      <c r="AC29" s="7">
        <v>0</v>
      </c>
      <c r="AD29" s="9">
        <f t="shared" si="0"/>
        <v>0.13000000000000078</v>
      </c>
      <c r="AE29" s="10" t="e">
        <f>#REF!+AD29</f>
        <v>#REF!</v>
      </c>
    </row>
    <row r="30" spans="1:31" s="12" customFormat="1">
      <c r="A30" s="6" t="s">
        <v>57</v>
      </c>
      <c r="B30" s="7">
        <v>12.71</v>
      </c>
      <c r="C30" s="7">
        <v>2.1800000000000002</v>
      </c>
      <c r="D30" s="8">
        <v>0.34</v>
      </c>
      <c r="E30" s="8">
        <v>0</v>
      </c>
      <c r="F30" s="31">
        <v>0.54</v>
      </c>
      <c r="G30" s="8">
        <v>1.66</v>
      </c>
      <c r="H30" s="8">
        <v>0</v>
      </c>
      <c r="I30" s="8">
        <v>1</v>
      </c>
      <c r="J30" s="8">
        <v>0</v>
      </c>
      <c r="K30" s="8">
        <v>0.19</v>
      </c>
      <c r="L30" s="8">
        <v>0.54</v>
      </c>
      <c r="M30" s="8">
        <v>0.16</v>
      </c>
      <c r="N30" s="7">
        <v>0</v>
      </c>
      <c r="O30" s="7">
        <v>0.1</v>
      </c>
      <c r="P30" s="7">
        <v>0.04</v>
      </c>
      <c r="Q30" s="7">
        <v>0</v>
      </c>
      <c r="R30" s="8">
        <v>0</v>
      </c>
      <c r="S30" s="8">
        <v>0</v>
      </c>
      <c r="T30" s="8">
        <v>0.38</v>
      </c>
      <c r="U30" s="8">
        <f t="shared" si="1"/>
        <v>2.4299999999999997</v>
      </c>
      <c r="V30" s="31">
        <v>1.89</v>
      </c>
      <c r="W30" s="8">
        <v>0</v>
      </c>
      <c r="X30" s="8">
        <v>0.92</v>
      </c>
      <c r="Y30" s="8">
        <v>0.34</v>
      </c>
      <c r="Z30" s="8">
        <v>1.49</v>
      </c>
      <c r="AA30" s="8">
        <v>0</v>
      </c>
      <c r="AB30" s="7">
        <v>0</v>
      </c>
      <c r="AC30" s="7">
        <v>0</v>
      </c>
      <c r="AD30" s="9">
        <f t="shared" si="0"/>
        <v>0.94000000000000128</v>
      </c>
      <c r="AE30" s="10" t="e">
        <f>#REF!+AD30</f>
        <v>#REF!</v>
      </c>
    </row>
    <row r="31" spans="1:31" s="12" customFormat="1">
      <c r="A31" s="6" t="s">
        <v>58</v>
      </c>
      <c r="B31" s="7">
        <v>14.85</v>
      </c>
      <c r="C31" s="7">
        <v>0.92</v>
      </c>
      <c r="D31" s="8">
        <v>0.34</v>
      </c>
      <c r="E31" s="8">
        <v>0</v>
      </c>
      <c r="F31" s="31">
        <v>0.57999999999999996</v>
      </c>
      <c r="G31" s="8">
        <v>4.34</v>
      </c>
      <c r="H31" s="8">
        <v>0</v>
      </c>
      <c r="I31" s="8">
        <v>0</v>
      </c>
      <c r="J31" s="8">
        <v>0.19</v>
      </c>
      <c r="K31" s="8">
        <v>0.19</v>
      </c>
      <c r="L31" s="8">
        <v>0</v>
      </c>
      <c r="M31" s="8">
        <v>0.16</v>
      </c>
      <c r="N31" s="7">
        <v>0</v>
      </c>
      <c r="O31" s="7">
        <v>0.12</v>
      </c>
      <c r="P31" s="7">
        <v>0.05</v>
      </c>
      <c r="Q31" s="7">
        <v>0</v>
      </c>
      <c r="R31" s="8">
        <v>0</v>
      </c>
      <c r="S31" s="8">
        <v>0</v>
      </c>
      <c r="T31" s="8">
        <v>0.43</v>
      </c>
      <c r="U31" s="8">
        <f t="shared" si="1"/>
        <v>2.61</v>
      </c>
      <c r="V31" s="31">
        <v>2.0299999999999998</v>
      </c>
      <c r="W31" s="8">
        <v>0</v>
      </c>
      <c r="X31" s="8">
        <v>0.92</v>
      </c>
      <c r="Y31" s="8">
        <v>0.34</v>
      </c>
      <c r="Z31" s="8">
        <v>1.64</v>
      </c>
      <c r="AA31" s="8">
        <v>0</v>
      </c>
      <c r="AB31" s="7">
        <v>0</v>
      </c>
      <c r="AC31" s="7">
        <v>0</v>
      </c>
      <c r="AD31" s="9">
        <f t="shared" si="0"/>
        <v>2.5999999999999996</v>
      </c>
      <c r="AE31" s="10" t="e">
        <f>#REF!+AD31</f>
        <v>#REF!</v>
      </c>
    </row>
    <row r="32" spans="1:31" s="12" customFormat="1">
      <c r="A32" s="6" t="s">
        <v>59</v>
      </c>
      <c r="B32" s="7">
        <v>21.56</v>
      </c>
      <c r="C32" s="7">
        <v>1.41</v>
      </c>
      <c r="D32" s="8">
        <v>0.34</v>
      </c>
      <c r="E32" s="8">
        <v>1.1399999999999999</v>
      </c>
      <c r="F32" s="31">
        <v>0</v>
      </c>
      <c r="G32" s="8">
        <v>3.99</v>
      </c>
      <c r="H32" s="8">
        <v>0</v>
      </c>
      <c r="I32" s="8">
        <v>0.39</v>
      </c>
      <c r="J32" s="8">
        <v>0.2</v>
      </c>
      <c r="K32" s="8">
        <v>0.11</v>
      </c>
      <c r="L32" s="7">
        <v>0</v>
      </c>
      <c r="M32" s="8">
        <v>0.16</v>
      </c>
      <c r="N32" s="7">
        <v>0</v>
      </c>
      <c r="O32" s="7">
        <v>0.1</v>
      </c>
      <c r="P32" s="7">
        <v>0.04</v>
      </c>
      <c r="Q32" s="7">
        <f>'[3]Лифт-2015'!G6</f>
        <v>2.736439233829504</v>
      </c>
      <c r="R32" s="8">
        <f>'[2]Лифт-2015'!L6</f>
        <v>0</v>
      </c>
      <c r="S32" s="8">
        <f>'[2]Лифт-2015'!P6</f>
        <v>5.2795651587687072E-2</v>
      </c>
      <c r="T32" s="8">
        <v>0.94</v>
      </c>
      <c r="U32" s="8">
        <f t="shared" si="1"/>
        <v>1.63</v>
      </c>
      <c r="V32" s="31">
        <v>1.63</v>
      </c>
      <c r="W32" s="8">
        <f>[2]КГМ!K34</f>
        <v>0.46932427639718766</v>
      </c>
      <c r="X32" s="8">
        <v>1.22</v>
      </c>
      <c r="Y32" s="8">
        <v>0.34</v>
      </c>
      <c r="Z32" s="8">
        <v>2.2000000000000002</v>
      </c>
      <c r="AA32" s="8">
        <v>0</v>
      </c>
      <c r="AB32" s="7">
        <f>'[2]Лифт-страх.'!G6</f>
        <v>2.436722380970173E-2</v>
      </c>
      <c r="AC32" s="7">
        <v>0</v>
      </c>
      <c r="AD32" s="9">
        <f t="shared" si="0"/>
        <v>4.0670736143759179</v>
      </c>
      <c r="AE32" s="10" t="e">
        <f>#REF!+AD32</f>
        <v>#REF!</v>
      </c>
    </row>
    <row r="33" spans="1:31" s="12" customFormat="1">
      <c r="A33" s="6" t="s">
        <v>60</v>
      </c>
      <c r="B33" s="7">
        <v>13.62</v>
      </c>
      <c r="C33" s="7">
        <v>1.0900000000000001</v>
      </c>
      <c r="D33" s="8">
        <v>0.34</v>
      </c>
      <c r="E33" s="8">
        <v>0</v>
      </c>
      <c r="F33" s="31">
        <v>0.54</v>
      </c>
      <c r="G33" s="8">
        <v>2.2799999999999998</v>
      </c>
      <c r="H33" s="8">
        <v>0</v>
      </c>
      <c r="I33" s="8">
        <v>0.97</v>
      </c>
      <c r="J33" s="8">
        <v>0</v>
      </c>
      <c r="K33" s="8">
        <v>0.19</v>
      </c>
      <c r="L33" s="8">
        <v>0.54</v>
      </c>
      <c r="M33" s="8">
        <v>0.16</v>
      </c>
      <c r="N33" s="7">
        <v>0</v>
      </c>
      <c r="O33" s="7">
        <v>0.1</v>
      </c>
      <c r="P33" s="7">
        <v>0.04</v>
      </c>
      <c r="Q33" s="7">
        <v>0</v>
      </c>
      <c r="R33" s="8">
        <v>0</v>
      </c>
      <c r="S33" s="8">
        <v>0</v>
      </c>
      <c r="T33" s="8">
        <v>0.38</v>
      </c>
      <c r="U33" s="8">
        <f t="shared" si="1"/>
        <v>2.4299999999999997</v>
      </c>
      <c r="V33" s="31">
        <v>1.89</v>
      </c>
      <c r="W33" s="8">
        <v>0</v>
      </c>
      <c r="X33" s="8">
        <v>0.92</v>
      </c>
      <c r="Y33" s="8">
        <v>0.34</v>
      </c>
      <c r="Z33" s="8">
        <v>1.49</v>
      </c>
      <c r="AA33" s="8">
        <v>0</v>
      </c>
      <c r="AB33" s="7">
        <v>0</v>
      </c>
      <c r="AC33" s="7">
        <v>0</v>
      </c>
      <c r="AD33" s="9">
        <f t="shared" si="0"/>
        <v>2.3499999999999996</v>
      </c>
      <c r="AE33" s="10" t="e">
        <f>#REF!+AD33</f>
        <v>#REF!</v>
      </c>
    </row>
    <row r="34" spans="1:31" s="12" customFormat="1">
      <c r="A34" s="6" t="s">
        <v>61</v>
      </c>
      <c r="B34" s="7">
        <v>16.940000000000001</v>
      </c>
      <c r="C34" s="7">
        <v>1.71</v>
      </c>
      <c r="D34" s="8">
        <v>0.34</v>
      </c>
      <c r="E34" s="8">
        <v>0</v>
      </c>
      <c r="F34" s="31">
        <v>0.57999999999999996</v>
      </c>
      <c r="G34" s="8">
        <v>4.5199999999999996</v>
      </c>
      <c r="H34" s="8">
        <v>0</v>
      </c>
      <c r="I34" s="8">
        <v>0.67</v>
      </c>
      <c r="J34" s="8">
        <v>0.17</v>
      </c>
      <c r="K34" s="8">
        <v>0.19</v>
      </c>
      <c r="L34" s="8">
        <v>0.54</v>
      </c>
      <c r="M34" s="8">
        <v>0.16</v>
      </c>
      <c r="N34" s="7">
        <v>0</v>
      </c>
      <c r="O34" s="7">
        <v>0.1</v>
      </c>
      <c r="P34" s="7">
        <v>0.04</v>
      </c>
      <c r="Q34" s="7">
        <v>0</v>
      </c>
      <c r="R34" s="8">
        <v>0</v>
      </c>
      <c r="S34" s="8">
        <v>0</v>
      </c>
      <c r="T34" s="8">
        <v>0.43</v>
      </c>
      <c r="U34" s="8">
        <f t="shared" si="1"/>
        <v>2.61</v>
      </c>
      <c r="V34" s="31">
        <v>2.0299999999999998</v>
      </c>
      <c r="W34" s="8">
        <v>0</v>
      </c>
      <c r="X34" s="8">
        <v>0.92</v>
      </c>
      <c r="Y34" s="8">
        <v>0.34</v>
      </c>
      <c r="Z34" s="8">
        <v>1.64</v>
      </c>
      <c r="AA34" s="8">
        <v>0</v>
      </c>
      <c r="AB34" s="7">
        <v>0</v>
      </c>
      <c r="AC34" s="7">
        <v>0</v>
      </c>
      <c r="AD34" s="9">
        <f t="shared" si="0"/>
        <v>2.5600000000000023</v>
      </c>
      <c r="AE34" s="10" t="e">
        <f>#REF!+AD34</f>
        <v>#REF!</v>
      </c>
    </row>
    <row r="35" spans="1:31" s="12" customFormat="1">
      <c r="A35" s="6" t="s">
        <v>62</v>
      </c>
      <c r="B35" s="7">
        <v>15.14</v>
      </c>
      <c r="C35" s="7">
        <v>1.71</v>
      </c>
      <c r="D35" s="8">
        <v>0.34</v>
      </c>
      <c r="E35" s="8">
        <v>0</v>
      </c>
      <c r="F35" s="31">
        <v>0.57999999999999996</v>
      </c>
      <c r="G35" s="8">
        <v>3.36</v>
      </c>
      <c r="H35" s="8">
        <v>0</v>
      </c>
      <c r="I35" s="8">
        <v>0.68</v>
      </c>
      <c r="J35" s="8">
        <v>0.12</v>
      </c>
      <c r="K35" s="8">
        <v>0.19</v>
      </c>
      <c r="L35" s="8">
        <v>0.54</v>
      </c>
      <c r="M35" s="8">
        <v>0.16</v>
      </c>
      <c r="N35" s="7">
        <v>0</v>
      </c>
      <c r="O35" s="7">
        <v>0.1</v>
      </c>
      <c r="P35" s="7">
        <v>0.04</v>
      </c>
      <c r="Q35" s="7">
        <v>0</v>
      </c>
      <c r="R35" s="8">
        <v>0</v>
      </c>
      <c r="S35" s="8">
        <v>0</v>
      </c>
      <c r="T35" s="8">
        <v>0.43</v>
      </c>
      <c r="U35" s="8">
        <f t="shared" si="1"/>
        <v>2.61</v>
      </c>
      <c r="V35" s="31">
        <v>2.0299999999999998</v>
      </c>
      <c r="W35" s="8">
        <v>0</v>
      </c>
      <c r="X35" s="8">
        <v>0.92</v>
      </c>
      <c r="Y35" s="8">
        <v>0.34</v>
      </c>
      <c r="Z35" s="8">
        <v>1.54</v>
      </c>
      <c r="AA35" s="8">
        <v>0</v>
      </c>
      <c r="AB35" s="7">
        <v>0</v>
      </c>
      <c r="AC35" s="11">
        <v>0</v>
      </c>
      <c r="AD35" s="9">
        <f t="shared" ref="AD35:AD66" si="2">B35-(C35+D35+E35+F35+G35+I35+K35+L35+M35+N35+O35+P35+Q35+R35+S35+T35+V35+X35+Y35+Z35+AA35+H35+W35+AB35+J35+AC35)</f>
        <v>2.0600000000000005</v>
      </c>
      <c r="AE35" s="10" t="e">
        <f>#REF!+AD35</f>
        <v>#REF!</v>
      </c>
    </row>
    <row r="36" spans="1:31" s="12" customFormat="1">
      <c r="A36" s="6" t="s">
        <v>63</v>
      </c>
      <c r="B36" s="7">
        <v>18</v>
      </c>
      <c r="C36" s="7">
        <v>1.71</v>
      </c>
      <c r="D36" s="8">
        <v>0.34</v>
      </c>
      <c r="E36" s="8">
        <v>0</v>
      </c>
      <c r="F36" s="31">
        <v>0.57999999999999996</v>
      </c>
      <c r="G36" s="8">
        <v>4.5199999999999996</v>
      </c>
      <c r="H36" s="8">
        <v>0</v>
      </c>
      <c r="I36" s="8">
        <v>0.1</v>
      </c>
      <c r="J36" s="8">
        <v>0.4</v>
      </c>
      <c r="K36" s="8">
        <v>0.19</v>
      </c>
      <c r="L36" s="8">
        <v>0.54</v>
      </c>
      <c r="M36" s="8">
        <v>0.16</v>
      </c>
      <c r="N36" s="7">
        <v>0</v>
      </c>
      <c r="O36" s="7">
        <v>0.1</v>
      </c>
      <c r="P36" s="7">
        <v>0.04</v>
      </c>
      <c r="Q36" s="7">
        <v>0</v>
      </c>
      <c r="R36" s="8">
        <v>0</v>
      </c>
      <c r="S36" s="8">
        <v>0</v>
      </c>
      <c r="T36" s="8">
        <v>0.43</v>
      </c>
      <c r="U36" s="8">
        <f t="shared" si="1"/>
        <v>2.61</v>
      </c>
      <c r="V36" s="31">
        <v>2.0299999999999998</v>
      </c>
      <c r="W36" s="8">
        <v>0</v>
      </c>
      <c r="X36" s="8">
        <v>0.92</v>
      </c>
      <c r="Y36" s="8">
        <v>0.34</v>
      </c>
      <c r="Z36" s="8">
        <v>1.64</v>
      </c>
      <c r="AA36" s="8">
        <v>0</v>
      </c>
      <c r="AB36" s="7">
        <v>0</v>
      </c>
      <c r="AC36" s="7">
        <v>0</v>
      </c>
      <c r="AD36" s="9">
        <f t="shared" si="2"/>
        <v>3.9600000000000026</v>
      </c>
      <c r="AE36" s="10" t="e">
        <f>#REF!+AD36</f>
        <v>#REF!</v>
      </c>
    </row>
    <row r="37" spans="1:31" s="12" customFormat="1">
      <c r="A37" s="6" t="s">
        <v>64</v>
      </c>
      <c r="B37" s="7">
        <v>18.670000000000002</v>
      </c>
      <c r="C37" s="7">
        <v>1.21</v>
      </c>
      <c r="D37" s="8">
        <v>0.34</v>
      </c>
      <c r="E37" s="8">
        <v>1.1200000000000001</v>
      </c>
      <c r="F37" s="31">
        <v>0</v>
      </c>
      <c r="G37" s="8">
        <v>2.38</v>
      </c>
      <c r="H37" s="8">
        <v>2.74</v>
      </c>
      <c r="I37" s="8">
        <v>0.78</v>
      </c>
      <c r="J37" s="8">
        <v>0</v>
      </c>
      <c r="K37" s="8">
        <v>0.11</v>
      </c>
      <c r="L37" s="7">
        <v>0.54</v>
      </c>
      <c r="M37" s="8">
        <v>0.16</v>
      </c>
      <c r="N37" s="7">
        <v>0</v>
      </c>
      <c r="O37" s="7">
        <v>0.1</v>
      </c>
      <c r="P37" s="7">
        <v>0.04</v>
      </c>
      <c r="Q37" s="7">
        <f>'[2]Лифт-2015'!G7</f>
        <v>2.5424433240133095</v>
      </c>
      <c r="R37" s="8">
        <f>'[2]Лифт-2015'!L7</f>
        <v>0.17113422056919245</v>
      </c>
      <c r="S37" s="8">
        <f>'[2]Лифт-2015'!P7</f>
        <v>5.2970115890464325E-2</v>
      </c>
      <c r="T37" s="8">
        <v>0.84</v>
      </c>
      <c r="U37" s="8">
        <f t="shared" si="1"/>
        <v>1.52</v>
      </c>
      <c r="V37" s="31">
        <v>1.52</v>
      </c>
      <c r="W37" s="8">
        <f>[2]КГМ!K39</f>
        <v>0.44209621489064288</v>
      </c>
      <c r="X37" s="8">
        <v>1.22</v>
      </c>
      <c r="Y37" s="8">
        <v>0.34</v>
      </c>
      <c r="Z37" s="8">
        <v>2</v>
      </c>
      <c r="AA37" s="8">
        <v>0</v>
      </c>
      <c r="AB37" s="7">
        <f>'[2]Лифт-страх.'!G7</f>
        <v>2.4447745795598917E-2</v>
      </c>
      <c r="AC37" s="7">
        <v>0</v>
      </c>
      <c r="AD37" s="9">
        <f t="shared" si="2"/>
        <v>-3.0916211592035836E-3</v>
      </c>
      <c r="AE37" s="10" t="e">
        <f>#REF!+AD37</f>
        <v>#REF!</v>
      </c>
    </row>
    <row r="38" spans="1:31" s="12" customFormat="1">
      <c r="A38" s="6" t="s">
        <v>65</v>
      </c>
      <c r="B38" s="7">
        <v>10.93</v>
      </c>
      <c r="C38" s="7">
        <v>0</v>
      </c>
      <c r="D38" s="8">
        <v>0.34</v>
      </c>
      <c r="E38" s="8">
        <v>0</v>
      </c>
      <c r="F38" s="31">
        <v>0.54</v>
      </c>
      <c r="G38" s="8">
        <f>2+0.16</f>
        <v>2.16</v>
      </c>
      <c r="H38" s="8">
        <v>1.29</v>
      </c>
      <c r="I38" s="8">
        <v>0.55000000000000004</v>
      </c>
      <c r="J38" s="8">
        <v>0</v>
      </c>
      <c r="K38" s="8">
        <v>0.19</v>
      </c>
      <c r="L38" s="8">
        <v>0.54</v>
      </c>
      <c r="M38" s="8">
        <v>0.16</v>
      </c>
      <c r="N38" s="7">
        <v>0</v>
      </c>
      <c r="O38" s="7">
        <v>0.1</v>
      </c>
      <c r="P38" s="7">
        <v>0.04</v>
      </c>
      <c r="Q38" s="7">
        <v>0</v>
      </c>
      <c r="R38" s="8">
        <v>0</v>
      </c>
      <c r="S38" s="8">
        <v>0</v>
      </c>
      <c r="T38" s="8">
        <v>0.38</v>
      </c>
      <c r="U38" s="8">
        <f t="shared" si="1"/>
        <v>2.4299999999999997</v>
      </c>
      <c r="V38" s="31">
        <v>1.89</v>
      </c>
      <c r="W38" s="8">
        <v>0</v>
      </c>
      <c r="X38" s="8">
        <v>0.92</v>
      </c>
      <c r="Y38" s="8">
        <v>0.34</v>
      </c>
      <c r="Z38" s="8">
        <v>1.49</v>
      </c>
      <c r="AA38" s="8">
        <v>0</v>
      </c>
      <c r="AB38" s="7">
        <v>0</v>
      </c>
      <c r="AC38" s="7">
        <v>0</v>
      </c>
      <c r="AD38" s="9">
        <f t="shared" si="2"/>
        <v>0</v>
      </c>
      <c r="AE38" s="10" t="e">
        <f>#REF!+AD38</f>
        <v>#REF!</v>
      </c>
    </row>
    <row r="39" spans="1:31" s="12" customFormat="1">
      <c r="A39" s="6" t="s">
        <v>66</v>
      </c>
      <c r="B39" s="7">
        <v>14</v>
      </c>
      <c r="C39" s="7">
        <v>2.3199999999999998</v>
      </c>
      <c r="D39" s="8">
        <v>0.34</v>
      </c>
      <c r="E39" s="8">
        <v>0.96</v>
      </c>
      <c r="F39" s="31">
        <v>0</v>
      </c>
      <c r="G39" s="8">
        <v>2.1800000000000002</v>
      </c>
      <c r="H39" s="8">
        <v>0</v>
      </c>
      <c r="I39" s="8">
        <v>0.15</v>
      </c>
      <c r="J39" s="8">
        <v>0</v>
      </c>
      <c r="K39" s="8">
        <v>0.11</v>
      </c>
      <c r="L39" s="8">
        <v>0.54</v>
      </c>
      <c r="M39" s="8">
        <v>0</v>
      </c>
      <c r="N39" s="7">
        <v>0.14000000000000001</v>
      </c>
      <c r="O39" s="7">
        <v>0.1</v>
      </c>
      <c r="P39" s="7">
        <v>0.04</v>
      </c>
      <c r="Q39" s="7">
        <v>0</v>
      </c>
      <c r="R39" s="8">
        <v>0</v>
      </c>
      <c r="S39" s="8">
        <v>0</v>
      </c>
      <c r="T39" s="8">
        <v>0.49</v>
      </c>
      <c r="U39" s="8">
        <f t="shared" si="1"/>
        <v>1.52</v>
      </c>
      <c r="V39" s="31">
        <v>1.52</v>
      </c>
      <c r="W39" s="8">
        <f>[2]КГМ!K41</f>
        <v>0.52193571888610435</v>
      </c>
      <c r="X39" s="8">
        <v>1.08</v>
      </c>
      <c r="Y39" s="8">
        <v>0.34</v>
      </c>
      <c r="Z39" s="8">
        <v>1.49</v>
      </c>
      <c r="AA39" s="8">
        <v>0</v>
      </c>
      <c r="AB39" s="7">
        <v>0</v>
      </c>
      <c r="AC39" s="7">
        <v>0</v>
      </c>
      <c r="AD39" s="9">
        <f t="shared" si="2"/>
        <v>1.6780642811138957</v>
      </c>
      <c r="AE39" s="10" t="e">
        <f>#REF!+AD39</f>
        <v>#REF!</v>
      </c>
    </row>
    <row r="40" spans="1:31" s="12" customFormat="1">
      <c r="A40" s="6" t="s">
        <v>67</v>
      </c>
      <c r="B40" s="7">
        <v>8.93</v>
      </c>
      <c r="C40" s="7">
        <v>0</v>
      </c>
      <c r="D40" s="8">
        <v>0.34</v>
      </c>
      <c r="E40" s="8">
        <v>0</v>
      </c>
      <c r="F40" s="31">
        <v>0.54</v>
      </c>
      <c r="G40" s="8">
        <f>1.43+0.15</f>
        <v>1.5799999999999998</v>
      </c>
      <c r="H40" s="8">
        <v>1.03</v>
      </c>
      <c r="I40" s="8">
        <v>0.21</v>
      </c>
      <c r="J40" s="8">
        <v>0</v>
      </c>
      <c r="K40" s="8">
        <v>0.19</v>
      </c>
      <c r="L40" s="8">
        <v>0</v>
      </c>
      <c r="M40" s="8">
        <v>0.16</v>
      </c>
      <c r="N40" s="7">
        <v>0</v>
      </c>
      <c r="O40" s="7">
        <v>0</v>
      </c>
      <c r="P40" s="7">
        <v>0</v>
      </c>
      <c r="Q40" s="7">
        <v>0</v>
      </c>
      <c r="R40" s="8">
        <v>0</v>
      </c>
      <c r="S40" s="8">
        <v>0</v>
      </c>
      <c r="T40" s="8">
        <v>0.31</v>
      </c>
      <c r="U40" s="8">
        <f t="shared" si="1"/>
        <v>2.4299999999999997</v>
      </c>
      <c r="V40" s="31">
        <v>1.89</v>
      </c>
      <c r="W40" s="8">
        <v>0</v>
      </c>
      <c r="X40" s="8">
        <v>0.85</v>
      </c>
      <c r="Y40" s="8">
        <v>0.34</v>
      </c>
      <c r="Z40" s="8">
        <v>1.49</v>
      </c>
      <c r="AA40" s="8">
        <v>0</v>
      </c>
      <c r="AB40" s="7">
        <v>0</v>
      </c>
      <c r="AC40" s="7">
        <v>0</v>
      </c>
      <c r="AD40" s="9">
        <f t="shared" si="2"/>
        <v>0</v>
      </c>
      <c r="AE40" s="10" t="e">
        <f>#REF!+AD40</f>
        <v>#REF!</v>
      </c>
    </row>
    <row r="41" spans="1:31" s="12" customFormat="1">
      <c r="A41" s="6" t="s">
        <v>68</v>
      </c>
      <c r="B41" s="7">
        <v>8.93</v>
      </c>
      <c r="C41" s="7">
        <v>0</v>
      </c>
      <c r="D41" s="8">
        <v>0</v>
      </c>
      <c r="E41" s="8">
        <v>0</v>
      </c>
      <c r="F41" s="31">
        <v>0.54</v>
      </c>
      <c r="G41" s="8">
        <f>1.43+0.15</f>
        <v>1.5799999999999998</v>
      </c>
      <c r="H41" s="8">
        <v>1.37</v>
      </c>
      <c r="I41" s="8">
        <v>0.21</v>
      </c>
      <c r="J41" s="8">
        <v>0</v>
      </c>
      <c r="K41" s="8">
        <v>0.19</v>
      </c>
      <c r="L41" s="8">
        <v>0</v>
      </c>
      <c r="M41" s="8">
        <v>0.16</v>
      </c>
      <c r="N41" s="7">
        <v>0</v>
      </c>
      <c r="O41" s="7">
        <v>0</v>
      </c>
      <c r="P41" s="7">
        <v>0</v>
      </c>
      <c r="Q41" s="7">
        <v>0</v>
      </c>
      <c r="R41" s="8">
        <v>0</v>
      </c>
      <c r="S41" s="8">
        <v>0</v>
      </c>
      <c r="T41" s="8">
        <v>0.31</v>
      </c>
      <c r="U41" s="8">
        <f t="shared" si="1"/>
        <v>2.4299999999999997</v>
      </c>
      <c r="V41" s="31">
        <v>1.89</v>
      </c>
      <c r="W41" s="8">
        <v>0</v>
      </c>
      <c r="X41" s="8">
        <v>0.85</v>
      </c>
      <c r="Y41" s="8">
        <v>0.34</v>
      </c>
      <c r="Z41" s="8">
        <v>1.49</v>
      </c>
      <c r="AA41" s="8">
        <v>0</v>
      </c>
      <c r="AB41" s="7">
        <v>0</v>
      </c>
      <c r="AC41" s="7">
        <v>0</v>
      </c>
      <c r="AD41" s="9">
        <f t="shared" si="2"/>
        <v>0</v>
      </c>
      <c r="AE41" s="10" t="e">
        <f>#REF!+AD41</f>
        <v>#REF!</v>
      </c>
    </row>
    <row r="42" spans="1:31" s="12" customFormat="1">
      <c r="A42" s="6" t="s">
        <v>69</v>
      </c>
      <c r="B42" s="7">
        <v>18.7</v>
      </c>
      <c r="C42" s="7">
        <v>1.37</v>
      </c>
      <c r="D42" s="8">
        <v>0.34</v>
      </c>
      <c r="E42" s="8">
        <v>0</v>
      </c>
      <c r="F42" s="31">
        <v>0.57999999999999996</v>
      </c>
      <c r="G42" s="8">
        <v>5.05</v>
      </c>
      <c r="H42" s="8">
        <v>0</v>
      </c>
      <c r="I42" s="8">
        <v>0</v>
      </c>
      <c r="J42" s="8">
        <v>0.15</v>
      </c>
      <c r="K42" s="8">
        <v>0.19</v>
      </c>
      <c r="L42" s="8">
        <v>0.54</v>
      </c>
      <c r="M42" s="8">
        <v>0.16</v>
      </c>
      <c r="N42" s="7">
        <v>0</v>
      </c>
      <c r="O42" s="7">
        <v>0.1</v>
      </c>
      <c r="P42" s="7">
        <v>0.04</v>
      </c>
      <c r="Q42" s="7">
        <v>0</v>
      </c>
      <c r="R42" s="8">
        <v>0</v>
      </c>
      <c r="S42" s="8">
        <v>0</v>
      </c>
      <c r="T42" s="8">
        <v>0.43</v>
      </c>
      <c r="U42" s="8">
        <f t="shared" si="1"/>
        <v>2.61</v>
      </c>
      <c r="V42" s="31">
        <v>2.0299999999999998</v>
      </c>
      <c r="W42" s="8">
        <v>0</v>
      </c>
      <c r="X42" s="8">
        <v>0.92</v>
      </c>
      <c r="Y42" s="8">
        <v>0.34</v>
      </c>
      <c r="Z42" s="8">
        <v>1.64</v>
      </c>
      <c r="AA42" s="8">
        <v>0</v>
      </c>
      <c r="AB42" s="7">
        <v>0</v>
      </c>
      <c r="AC42" s="7">
        <v>0.74</v>
      </c>
      <c r="AD42" s="9">
        <f t="shared" si="2"/>
        <v>4.08</v>
      </c>
      <c r="AE42" s="10" t="e">
        <f>#REF!+AD42</f>
        <v>#REF!</v>
      </c>
    </row>
    <row r="43" spans="1:31" s="12" customFormat="1">
      <c r="A43" s="6" t="s">
        <v>70</v>
      </c>
      <c r="B43" s="7">
        <v>15.7</v>
      </c>
      <c r="C43" s="7">
        <v>1.91</v>
      </c>
      <c r="D43" s="8">
        <v>0.34</v>
      </c>
      <c r="E43" s="8">
        <v>0</v>
      </c>
      <c r="F43" s="31">
        <v>0.57999999999999996</v>
      </c>
      <c r="G43" s="8">
        <v>4.4800000000000004</v>
      </c>
      <c r="H43" s="8">
        <v>0</v>
      </c>
      <c r="I43" s="8">
        <v>0.51</v>
      </c>
      <c r="J43" s="8">
        <v>0.19</v>
      </c>
      <c r="K43" s="8">
        <v>0.19</v>
      </c>
      <c r="L43" s="7">
        <v>0.54</v>
      </c>
      <c r="M43" s="8">
        <v>0.16</v>
      </c>
      <c r="N43" s="7">
        <v>0</v>
      </c>
      <c r="O43" s="7">
        <v>0.1</v>
      </c>
      <c r="P43" s="7">
        <v>0.04</v>
      </c>
      <c r="Q43" s="7">
        <v>0</v>
      </c>
      <c r="R43" s="8">
        <v>0</v>
      </c>
      <c r="S43" s="8">
        <v>0</v>
      </c>
      <c r="T43" s="8">
        <v>0.43</v>
      </c>
      <c r="U43" s="8">
        <f t="shared" si="1"/>
        <v>2.61</v>
      </c>
      <c r="V43" s="31">
        <v>2.0299999999999998</v>
      </c>
      <c r="W43" s="8">
        <v>0</v>
      </c>
      <c r="X43" s="8">
        <v>0.92</v>
      </c>
      <c r="Y43" s="8">
        <v>0.34</v>
      </c>
      <c r="Z43" s="8">
        <v>1.64</v>
      </c>
      <c r="AA43" s="8">
        <v>0</v>
      </c>
      <c r="AB43" s="7">
        <v>0</v>
      </c>
      <c r="AC43" s="7">
        <v>0.74</v>
      </c>
      <c r="AD43" s="9">
        <f t="shared" si="2"/>
        <v>0.5600000000000005</v>
      </c>
      <c r="AE43" s="10" t="e">
        <f>#REF!+AD43</f>
        <v>#REF!</v>
      </c>
    </row>
    <row r="44" spans="1:31" s="12" customFormat="1">
      <c r="A44" s="6" t="s">
        <v>71</v>
      </c>
      <c r="B44" s="7">
        <v>18.670000000000002</v>
      </c>
      <c r="C44" s="7">
        <v>1.21</v>
      </c>
      <c r="D44" s="8">
        <v>0.34</v>
      </c>
      <c r="E44" s="8">
        <v>1.1200000000000001</v>
      </c>
      <c r="F44" s="31">
        <v>0</v>
      </c>
      <c r="G44" s="8">
        <v>2.38</v>
      </c>
      <c r="H44" s="8">
        <v>2.62</v>
      </c>
      <c r="I44" s="8">
        <v>0.72</v>
      </c>
      <c r="J44" s="8">
        <v>0</v>
      </c>
      <c r="K44" s="8">
        <v>0.11</v>
      </c>
      <c r="L44" s="7">
        <v>0.54</v>
      </c>
      <c r="M44" s="7">
        <v>0</v>
      </c>
      <c r="N44" s="7">
        <v>0.14000000000000001</v>
      </c>
      <c r="O44" s="7">
        <v>0.1</v>
      </c>
      <c r="P44" s="7">
        <v>0.04</v>
      </c>
      <c r="Q44" s="7">
        <f>'[2]Лифт-2015'!G8</f>
        <v>2.8532899466079886</v>
      </c>
      <c r="R44" s="8">
        <f>'[2]Лифт-2015'!L8</f>
        <v>0</v>
      </c>
      <c r="S44" s="8">
        <f>'[2]Лифт-2015'!P8</f>
        <v>5.9446398554263591E-2</v>
      </c>
      <c r="T44" s="8">
        <v>0.84</v>
      </c>
      <c r="U44" s="8">
        <f t="shared" si="1"/>
        <v>1.52</v>
      </c>
      <c r="V44" s="31">
        <v>1.52</v>
      </c>
      <c r="W44" s="8">
        <f>[2]КГМ!K46</f>
        <v>0.49321948332288845</v>
      </c>
      <c r="X44" s="8">
        <v>1.22</v>
      </c>
      <c r="Y44" s="8">
        <v>0.34</v>
      </c>
      <c r="Z44" s="8">
        <v>2</v>
      </c>
      <c r="AA44" s="8">
        <v>0</v>
      </c>
      <c r="AB44" s="7">
        <f>'[2]Лифт-страх.'!G8</f>
        <v>2.7436799332737044E-2</v>
      </c>
      <c r="AC44" s="7">
        <v>0</v>
      </c>
      <c r="AD44" s="9">
        <f t="shared" si="2"/>
        <v>-3.3926278178739722E-3</v>
      </c>
      <c r="AE44" s="10" t="e">
        <f>#REF!+AD44</f>
        <v>#REF!</v>
      </c>
    </row>
    <row r="45" spans="1:31" s="12" customFormat="1">
      <c r="A45" s="6" t="s">
        <v>72</v>
      </c>
      <c r="B45" s="7">
        <v>21.74</v>
      </c>
      <c r="C45" s="7">
        <v>1.41</v>
      </c>
      <c r="D45" s="8">
        <v>0.34</v>
      </c>
      <c r="E45" s="8">
        <v>0.84</v>
      </c>
      <c r="F45" s="31">
        <v>0</v>
      </c>
      <c r="G45" s="8">
        <v>4.6100000000000003</v>
      </c>
      <c r="H45" s="8">
        <v>0</v>
      </c>
      <c r="I45" s="8">
        <v>0.79</v>
      </c>
      <c r="J45" s="8">
        <v>0.21</v>
      </c>
      <c r="K45" s="8">
        <v>0.11</v>
      </c>
      <c r="L45" s="7">
        <v>0.54</v>
      </c>
      <c r="M45" s="7">
        <v>0</v>
      </c>
      <c r="N45" s="7">
        <v>0.14000000000000001</v>
      </c>
      <c r="O45" s="7">
        <v>0.1</v>
      </c>
      <c r="P45" s="7">
        <v>0.04</v>
      </c>
      <c r="Q45" s="7">
        <v>3.12</v>
      </c>
      <c r="R45" s="8">
        <f>'[4]Лифт-2015'!L50</f>
        <v>0</v>
      </c>
      <c r="S45" s="8">
        <v>7.0000000000000007E-2</v>
      </c>
      <c r="T45" s="8">
        <v>0.94</v>
      </c>
      <c r="U45" s="8">
        <f t="shared" si="1"/>
        <v>1.63</v>
      </c>
      <c r="V45" s="31">
        <v>1.63</v>
      </c>
      <c r="W45" s="8">
        <v>0.53</v>
      </c>
      <c r="X45" s="8">
        <v>1.22</v>
      </c>
      <c r="Y45" s="8">
        <v>0.34</v>
      </c>
      <c r="Z45" s="8">
        <v>2.2000000000000002</v>
      </c>
      <c r="AA45" s="8">
        <v>0</v>
      </c>
      <c r="AB45" s="7">
        <f>'[4]Лифт-страх.'!G50</f>
        <v>2.0709493438887321E-2</v>
      </c>
      <c r="AC45" s="7">
        <v>0</v>
      </c>
      <c r="AD45" s="9">
        <f t="shared" si="2"/>
        <v>2.5392905065611089</v>
      </c>
      <c r="AE45" s="10" t="e">
        <f>#REF!+AD45</f>
        <v>#REF!</v>
      </c>
    </row>
    <row r="46" spans="1:31">
      <c r="A46" s="6" t="s">
        <v>73</v>
      </c>
      <c r="B46" s="7">
        <v>15</v>
      </c>
      <c r="C46" s="7">
        <v>2.46</v>
      </c>
      <c r="D46" s="8">
        <v>0.34</v>
      </c>
      <c r="E46" s="8">
        <v>0.96</v>
      </c>
      <c r="F46" s="31">
        <v>0</v>
      </c>
      <c r="G46" s="8">
        <v>2.2999999999999998</v>
      </c>
      <c r="H46" s="8">
        <v>0</v>
      </c>
      <c r="I46" s="8">
        <v>1.61</v>
      </c>
      <c r="J46" s="8">
        <v>0</v>
      </c>
      <c r="K46" s="8">
        <v>0.11</v>
      </c>
      <c r="L46" s="8">
        <v>0</v>
      </c>
      <c r="M46" s="8">
        <v>0</v>
      </c>
      <c r="N46" s="7">
        <v>0.14000000000000001</v>
      </c>
      <c r="O46" s="7">
        <v>0.1</v>
      </c>
      <c r="P46" s="7">
        <v>0.04</v>
      </c>
      <c r="Q46" s="7">
        <v>0</v>
      </c>
      <c r="R46" s="8">
        <v>0</v>
      </c>
      <c r="S46" s="8">
        <v>0</v>
      </c>
      <c r="T46" s="8">
        <v>0.49</v>
      </c>
      <c r="U46" s="8">
        <f t="shared" si="1"/>
        <v>1.52</v>
      </c>
      <c r="V46" s="31">
        <v>1.52</v>
      </c>
      <c r="W46" s="8">
        <f>[2]КГМ!K48</f>
        <v>0.52162031409686571</v>
      </c>
      <c r="X46" s="8">
        <v>1.08</v>
      </c>
      <c r="Y46" s="8">
        <v>0.34</v>
      </c>
      <c r="Z46" s="8">
        <v>1.49</v>
      </c>
      <c r="AA46" s="8">
        <v>0</v>
      </c>
      <c r="AB46" s="7">
        <v>0</v>
      </c>
      <c r="AC46" s="7">
        <v>0</v>
      </c>
      <c r="AD46" s="9">
        <f t="shared" si="2"/>
        <v>1.4983796859031351</v>
      </c>
      <c r="AE46" s="10" t="e">
        <f>#REF!+AD46</f>
        <v>#REF!</v>
      </c>
    </row>
    <row r="47" spans="1:31">
      <c r="A47" s="6" t="s">
        <v>74</v>
      </c>
      <c r="B47" s="7">
        <v>11</v>
      </c>
      <c r="C47" s="7">
        <v>0</v>
      </c>
      <c r="D47" s="8">
        <v>0</v>
      </c>
      <c r="E47" s="8">
        <v>0</v>
      </c>
      <c r="F47" s="31">
        <v>0.57999999999999996</v>
      </c>
      <c r="G47" s="8">
        <v>4</v>
      </c>
      <c r="H47" s="8">
        <v>0</v>
      </c>
      <c r="I47" s="8">
        <v>0.23</v>
      </c>
      <c r="J47" s="8">
        <v>0</v>
      </c>
      <c r="K47" s="8">
        <v>0.19</v>
      </c>
      <c r="L47" s="8">
        <v>0</v>
      </c>
      <c r="M47" s="8">
        <v>0.16</v>
      </c>
      <c r="N47" s="7">
        <v>0</v>
      </c>
      <c r="O47" s="7">
        <v>0</v>
      </c>
      <c r="P47" s="7">
        <v>0.04</v>
      </c>
      <c r="Q47" s="7">
        <v>0</v>
      </c>
      <c r="R47" s="8">
        <v>0</v>
      </c>
      <c r="S47" s="8">
        <v>0</v>
      </c>
      <c r="T47" s="8">
        <v>0.43</v>
      </c>
      <c r="U47" s="8">
        <f t="shared" si="1"/>
        <v>2.61</v>
      </c>
      <c r="V47" s="31">
        <v>2.0299999999999998</v>
      </c>
      <c r="W47" s="8">
        <v>0</v>
      </c>
      <c r="X47" s="8">
        <v>0.92</v>
      </c>
      <c r="Y47" s="8">
        <v>0.34</v>
      </c>
      <c r="Z47" s="8">
        <v>1.64</v>
      </c>
      <c r="AA47" s="8">
        <v>0</v>
      </c>
      <c r="AB47" s="7">
        <v>0</v>
      </c>
      <c r="AC47" s="11">
        <v>0</v>
      </c>
      <c r="AD47" s="9">
        <f t="shared" si="2"/>
        <v>0.4399999999999995</v>
      </c>
      <c r="AE47" s="10" t="e">
        <f>#REF!+AD47</f>
        <v>#REF!</v>
      </c>
    </row>
    <row r="48" spans="1:31">
      <c r="A48" s="6" t="s">
        <v>75</v>
      </c>
      <c r="B48" s="7">
        <v>7.01</v>
      </c>
      <c r="C48" s="7">
        <v>0</v>
      </c>
      <c r="D48" s="8">
        <v>0</v>
      </c>
      <c r="E48" s="8">
        <v>0</v>
      </c>
      <c r="F48" s="31">
        <v>0.54</v>
      </c>
      <c r="G48" s="8">
        <v>1.1499999999999999</v>
      </c>
      <c r="H48" s="8">
        <v>0</v>
      </c>
      <c r="I48" s="8">
        <v>0.35</v>
      </c>
      <c r="J48" s="8">
        <v>0</v>
      </c>
      <c r="K48" s="8">
        <v>0</v>
      </c>
      <c r="L48" s="8">
        <v>0</v>
      </c>
      <c r="M48" s="8">
        <v>0</v>
      </c>
      <c r="N48" s="7">
        <v>0</v>
      </c>
      <c r="O48" s="7">
        <v>0</v>
      </c>
      <c r="P48" s="7">
        <v>0.04</v>
      </c>
      <c r="Q48" s="7">
        <v>0</v>
      </c>
      <c r="R48" s="8">
        <v>0</v>
      </c>
      <c r="S48" s="8">
        <v>0</v>
      </c>
      <c r="T48" s="8">
        <v>0.12</v>
      </c>
      <c r="U48" s="8">
        <f t="shared" si="1"/>
        <v>2.4299999999999997</v>
      </c>
      <c r="V48" s="31">
        <v>1.89</v>
      </c>
      <c r="W48" s="8">
        <v>0</v>
      </c>
      <c r="X48" s="8">
        <v>0.76</v>
      </c>
      <c r="Y48" s="8">
        <v>0.34</v>
      </c>
      <c r="Z48" s="8">
        <v>1</v>
      </c>
      <c r="AA48" s="8">
        <v>0</v>
      </c>
      <c r="AB48" s="7">
        <v>0</v>
      </c>
      <c r="AC48" s="7">
        <v>0</v>
      </c>
      <c r="AD48" s="9">
        <f t="shared" si="2"/>
        <v>0.82000000000000028</v>
      </c>
      <c r="AE48" s="10" t="e">
        <f>#REF!+AD48</f>
        <v>#REF!</v>
      </c>
    </row>
    <row r="49" spans="1:31">
      <c r="A49" s="6" t="s">
        <v>76</v>
      </c>
      <c r="B49" s="7">
        <v>12.37</v>
      </c>
      <c r="C49" s="7">
        <v>1.31</v>
      </c>
      <c r="D49" s="8">
        <v>0.34</v>
      </c>
      <c r="E49" s="8">
        <v>0</v>
      </c>
      <c r="F49" s="31">
        <v>0.54</v>
      </c>
      <c r="G49" s="8">
        <f>2.62-H49</f>
        <v>2.52</v>
      </c>
      <c r="H49" s="8">
        <v>0.1</v>
      </c>
      <c r="I49" s="8">
        <v>0.27</v>
      </c>
      <c r="J49" s="8">
        <v>0</v>
      </c>
      <c r="K49" s="8">
        <v>0.19</v>
      </c>
      <c r="L49" s="8">
        <v>0</v>
      </c>
      <c r="M49" s="8">
        <v>0.16</v>
      </c>
      <c r="N49" s="7">
        <v>0</v>
      </c>
      <c r="O49" s="7">
        <v>0.1</v>
      </c>
      <c r="P49" s="7">
        <v>0.04</v>
      </c>
      <c r="Q49" s="7">
        <v>0</v>
      </c>
      <c r="R49" s="8">
        <v>0</v>
      </c>
      <c r="S49" s="8">
        <v>0</v>
      </c>
      <c r="T49" s="8">
        <v>0.38</v>
      </c>
      <c r="U49" s="8">
        <f t="shared" si="1"/>
        <v>2.4299999999999997</v>
      </c>
      <c r="V49" s="31">
        <v>1.89</v>
      </c>
      <c r="W49" s="8">
        <v>0</v>
      </c>
      <c r="X49" s="8">
        <v>0.92</v>
      </c>
      <c r="Y49" s="8">
        <v>0.34</v>
      </c>
      <c r="Z49" s="8">
        <v>1.49</v>
      </c>
      <c r="AA49" s="8">
        <v>0</v>
      </c>
      <c r="AB49" s="7">
        <v>0</v>
      </c>
      <c r="AC49" s="7">
        <v>0</v>
      </c>
      <c r="AD49" s="9">
        <f t="shared" si="2"/>
        <v>1.7799999999999994</v>
      </c>
      <c r="AE49" s="10" t="e">
        <f>#REF!+AD49</f>
        <v>#REF!</v>
      </c>
    </row>
    <row r="50" spans="1:31">
      <c r="A50" s="6" t="s">
        <v>77</v>
      </c>
      <c r="B50" s="7">
        <v>15.38</v>
      </c>
      <c r="C50" s="7">
        <v>1.71</v>
      </c>
      <c r="D50" s="8">
        <v>0.34</v>
      </c>
      <c r="E50" s="8">
        <v>0</v>
      </c>
      <c r="F50" s="31">
        <v>0.57999999999999996</v>
      </c>
      <c r="G50" s="8">
        <v>4.55</v>
      </c>
      <c r="H50" s="8">
        <v>0</v>
      </c>
      <c r="I50" s="8">
        <v>0.75</v>
      </c>
      <c r="J50" s="8">
        <v>0</v>
      </c>
      <c r="K50" s="8">
        <v>0.19</v>
      </c>
      <c r="L50" s="8">
        <v>0.54</v>
      </c>
      <c r="M50" s="8">
        <v>0.16</v>
      </c>
      <c r="N50" s="7">
        <v>0</v>
      </c>
      <c r="O50" s="7">
        <v>0.1</v>
      </c>
      <c r="P50" s="7">
        <v>0.04</v>
      </c>
      <c r="Q50" s="7">
        <v>0</v>
      </c>
      <c r="R50" s="8">
        <v>0</v>
      </c>
      <c r="S50" s="8">
        <v>0</v>
      </c>
      <c r="T50" s="8">
        <v>0.43</v>
      </c>
      <c r="U50" s="8">
        <f t="shared" si="1"/>
        <v>2.61</v>
      </c>
      <c r="V50" s="31">
        <v>2.0299999999999998</v>
      </c>
      <c r="W50" s="8">
        <v>0</v>
      </c>
      <c r="X50" s="8">
        <v>0.92</v>
      </c>
      <c r="Y50" s="8">
        <v>0.34</v>
      </c>
      <c r="Z50" s="8">
        <v>1.64</v>
      </c>
      <c r="AA50" s="8">
        <v>0</v>
      </c>
      <c r="AB50" s="7">
        <v>0</v>
      </c>
      <c r="AC50" s="7">
        <v>0</v>
      </c>
      <c r="AD50" s="9">
        <f t="shared" si="2"/>
        <v>1.0600000000000023</v>
      </c>
      <c r="AE50" s="10" t="e">
        <f>#REF!+AD50</f>
        <v>#REF!</v>
      </c>
    </row>
    <row r="51" spans="1:31">
      <c r="A51" s="6" t="s">
        <v>78</v>
      </c>
      <c r="B51" s="7">
        <v>10.210000000000001</v>
      </c>
      <c r="C51" s="7">
        <v>0</v>
      </c>
      <c r="D51" s="8">
        <v>0.34</v>
      </c>
      <c r="E51" s="8">
        <v>0</v>
      </c>
      <c r="F51" s="31">
        <v>0.54</v>
      </c>
      <c r="G51" s="8">
        <v>2.19</v>
      </c>
      <c r="H51" s="8">
        <v>0</v>
      </c>
      <c r="I51" s="8">
        <v>0.21</v>
      </c>
      <c r="J51" s="8">
        <v>0</v>
      </c>
      <c r="K51" s="8">
        <v>0.19</v>
      </c>
      <c r="L51" s="8">
        <v>0</v>
      </c>
      <c r="M51" s="8">
        <v>0.16</v>
      </c>
      <c r="N51" s="7">
        <v>0</v>
      </c>
      <c r="O51" s="7">
        <v>0</v>
      </c>
      <c r="P51" s="7">
        <v>0.04</v>
      </c>
      <c r="Q51" s="7">
        <v>0</v>
      </c>
      <c r="R51" s="8">
        <v>0</v>
      </c>
      <c r="S51" s="8">
        <v>0</v>
      </c>
      <c r="T51" s="8">
        <v>0.38</v>
      </c>
      <c r="U51" s="8">
        <f t="shared" si="1"/>
        <v>2.4299999999999997</v>
      </c>
      <c r="V51" s="31">
        <v>1.89</v>
      </c>
      <c r="W51" s="8">
        <v>0</v>
      </c>
      <c r="X51" s="8">
        <v>0.92</v>
      </c>
      <c r="Y51" s="8">
        <v>0.34</v>
      </c>
      <c r="Z51" s="8">
        <v>1.49</v>
      </c>
      <c r="AA51" s="8">
        <v>0</v>
      </c>
      <c r="AB51" s="7">
        <v>0</v>
      </c>
      <c r="AC51" s="7">
        <v>0</v>
      </c>
      <c r="AD51" s="9">
        <f t="shared" si="2"/>
        <v>1.5200000000000014</v>
      </c>
      <c r="AE51" s="10" t="e">
        <f>#REF!+AD51</f>
        <v>#REF!</v>
      </c>
    </row>
    <row r="52" spans="1:31">
      <c r="A52" s="6" t="s">
        <v>79</v>
      </c>
      <c r="B52" s="7">
        <v>10.93</v>
      </c>
      <c r="C52" s="7">
        <v>0</v>
      </c>
      <c r="D52" s="8">
        <v>0.34</v>
      </c>
      <c r="E52" s="8">
        <v>0</v>
      </c>
      <c r="F52" s="31">
        <v>0.54</v>
      </c>
      <c r="G52" s="8">
        <f>2+0.16</f>
        <v>2.16</v>
      </c>
      <c r="H52" s="8">
        <v>1.29</v>
      </c>
      <c r="I52" s="8">
        <v>0.55000000000000004</v>
      </c>
      <c r="J52" s="8">
        <v>0</v>
      </c>
      <c r="K52" s="8">
        <v>0.19</v>
      </c>
      <c r="L52" s="8">
        <v>0.54</v>
      </c>
      <c r="M52" s="8">
        <v>0.16</v>
      </c>
      <c r="N52" s="7">
        <v>0</v>
      </c>
      <c r="O52" s="7">
        <v>0.1</v>
      </c>
      <c r="P52" s="7">
        <v>0.04</v>
      </c>
      <c r="Q52" s="7">
        <v>0</v>
      </c>
      <c r="R52" s="8">
        <v>0</v>
      </c>
      <c r="S52" s="8">
        <v>0</v>
      </c>
      <c r="T52" s="8">
        <v>0.38</v>
      </c>
      <c r="U52" s="8">
        <f t="shared" si="1"/>
        <v>2.4299999999999997</v>
      </c>
      <c r="V52" s="31">
        <v>1.89</v>
      </c>
      <c r="W52" s="8">
        <v>0</v>
      </c>
      <c r="X52" s="8">
        <v>0.92</v>
      </c>
      <c r="Y52" s="8">
        <v>0.34</v>
      </c>
      <c r="Z52" s="8">
        <v>1.49</v>
      </c>
      <c r="AA52" s="8">
        <v>0</v>
      </c>
      <c r="AB52" s="7">
        <v>0</v>
      </c>
      <c r="AC52" s="7">
        <v>0</v>
      </c>
      <c r="AD52" s="9">
        <f t="shared" si="2"/>
        <v>0</v>
      </c>
      <c r="AE52" s="10" t="e">
        <f>#REF!+AD52</f>
        <v>#REF!</v>
      </c>
    </row>
    <row r="53" spans="1:31">
      <c r="A53" s="6" t="s">
        <v>80</v>
      </c>
      <c r="B53" s="7">
        <v>14.93</v>
      </c>
      <c r="C53" s="7">
        <v>1.91</v>
      </c>
      <c r="D53" s="8">
        <v>0.34</v>
      </c>
      <c r="E53" s="8">
        <v>0</v>
      </c>
      <c r="F53" s="31">
        <v>0.57999999999999996</v>
      </c>
      <c r="G53" s="8">
        <v>4</v>
      </c>
      <c r="H53" s="8">
        <v>0</v>
      </c>
      <c r="I53" s="8">
        <v>0.23</v>
      </c>
      <c r="J53" s="8">
        <v>0</v>
      </c>
      <c r="K53" s="8">
        <v>0.19</v>
      </c>
      <c r="L53" s="8">
        <v>0</v>
      </c>
      <c r="M53" s="8">
        <v>0.16</v>
      </c>
      <c r="N53" s="7">
        <v>0</v>
      </c>
      <c r="O53" s="7">
        <v>0.1</v>
      </c>
      <c r="P53" s="7">
        <v>0.04</v>
      </c>
      <c r="Q53" s="7">
        <v>0</v>
      </c>
      <c r="R53" s="8">
        <v>0</v>
      </c>
      <c r="S53" s="8">
        <v>0</v>
      </c>
      <c r="T53" s="8">
        <v>0.43</v>
      </c>
      <c r="U53" s="8">
        <f t="shared" si="1"/>
        <v>2.61</v>
      </c>
      <c r="V53" s="31">
        <v>2.0299999999999998</v>
      </c>
      <c r="W53" s="8">
        <v>0</v>
      </c>
      <c r="X53" s="8">
        <v>0.92</v>
      </c>
      <c r="Y53" s="8">
        <v>0.34</v>
      </c>
      <c r="Z53" s="8">
        <v>1.64</v>
      </c>
      <c r="AA53" s="8">
        <v>0</v>
      </c>
      <c r="AB53" s="7">
        <v>0</v>
      </c>
      <c r="AC53" s="7">
        <v>0</v>
      </c>
      <c r="AD53" s="9">
        <f t="shared" si="2"/>
        <v>2.0199999999999996</v>
      </c>
      <c r="AE53" s="10" t="e">
        <f>#REF!+AD53</f>
        <v>#REF!</v>
      </c>
    </row>
    <row r="54" spans="1:31">
      <c r="A54" s="6" t="s">
        <v>81</v>
      </c>
      <c r="B54" s="7">
        <v>10.199999999999999</v>
      </c>
      <c r="C54" s="7">
        <v>0</v>
      </c>
      <c r="D54" s="8">
        <v>0.34</v>
      </c>
      <c r="E54" s="8">
        <v>0</v>
      </c>
      <c r="F54" s="31">
        <v>0.54</v>
      </c>
      <c r="G54" s="8">
        <v>2.73</v>
      </c>
      <c r="H54" s="8">
        <v>0</v>
      </c>
      <c r="I54" s="8">
        <v>0.78</v>
      </c>
      <c r="J54" s="8">
        <v>0</v>
      </c>
      <c r="K54" s="8">
        <v>0.19</v>
      </c>
      <c r="L54" s="8">
        <v>0</v>
      </c>
      <c r="M54" s="8">
        <v>0.16</v>
      </c>
      <c r="N54" s="7">
        <v>0</v>
      </c>
      <c r="O54" s="7">
        <v>0</v>
      </c>
      <c r="P54" s="7">
        <v>0.04</v>
      </c>
      <c r="Q54" s="7">
        <v>0</v>
      </c>
      <c r="R54" s="8">
        <v>0</v>
      </c>
      <c r="S54" s="8">
        <v>0</v>
      </c>
      <c r="T54" s="8">
        <v>0.38</v>
      </c>
      <c r="U54" s="8">
        <f t="shared" si="1"/>
        <v>2.4299999999999997</v>
      </c>
      <c r="V54" s="31">
        <v>1.89</v>
      </c>
      <c r="W54" s="8">
        <v>0</v>
      </c>
      <c r="X54" s="8">
        <v>0.92</v>
      </c>
      <c r="Y54" s="8">
        <v>0.34</v>
      </c>
      <c r="Z54" s="8">
        <v>1.49</v>
      </c>
      <c r="AA54" s="8">
        <v>0</v>
      </c>
      <c r="AB54" s="7">
        <v>0</v>
      </c>
      <c r="AC54" s="7">
        <v>0</v>
      </c>
      <c r="AD54" s="9">
        <f t="shared" si="2"/>
        <v>0.39999999999999858</v>
      </c>
      <c r="AE54" s="10" t="e">
        <f>#REF!+AD54</f>
        <v>#REF!</v>
      </c>
    </row>
    <row r="55" spans="1:31">
      <c r="A55" s="6" t="s">
        <v>82</v>
      </c>
      <c r="B55" s="7">
        <v>5.75</v>
      </c>
      <c r="C55" s="7">
        <v>0</v>
      </c>
      <c r="D55" s="8">
        <v>0.34</v>
      </c>
      <c r="E55" s="8">
        <v>0</v>
      </c>
      <c r="F55" s="31">
        <v>0.54</v>
      </c>
      <c r="G55" s="8">
        <v>0.22</v>
      </c>
      <c r="H55" s="8">
        <v>0.1</v>
      </c>
      <c r="I55" s="8">
        <v>0.05</v>
      </c>
      <c r="J55" s="8">
        <v>0</v>
      </c>
      <c r="K55" s="8">
        <v>0.19</v>
      </c>
      <c r="L55" s="8">
        <v>0</v>
      </c>
      <c r="M55" s="8">
        <v>0.16</v>
      </c>
      <c r="N55" s="7">
        <v>0</v>
      </c>
      <c r="O55" s="7">
        <v>0</v>
      </c>
      <c r="P55" s="7">
        <v>0.04</v>
      </c>
      <c r="Q55" s="7">
        <v>0</v>
      </c>
      <c r="R55" s="8">
        <v>0</v>
      </c>
      <c r="S55" s="8">
        <v>0</v>
      </c>
      <c r="T55" s="8">
        <v>0.12</v>
      </c>
      <c r="U55" s="8">
        <f t="shared" si="1"/>
        <v>2.4299999999999997</v>
      </c>
      <c r="V55" s="31">
        <v>1.89</v>
      </c>
      <c r="W55" s="8">
        <v>0</v>
      </c>
      <c r="X55" s="8">
        <v>0.76</v>
      </c>
      <c r="Y55" s="8">
        <v>0.34</v>
      </c>
      <c r="Z55" s="8">
        <v>1</v>
      </c>
      <c r="AA55" s="8">
        <v>0</v>
      </c>
      <c r="AB55" s="7">
        <v>0</v>
      </c>
      <c r="AC55" s="7">
        <v>0</v>
      </c>
      <c r="AD55" s="9">
        <f t="shared" si="2"/>
        <v>0</v>
      </c>
      <c r="AE55" s="10" t="e">
        <f>#REF!+AD55</f>
        <v>#REF!</v>
      </c>
    </row>
    <row r="56" spans="1:31">
      <c r="A56" s="6" t="s">
        <v>83</v>
      </c>
      <c r="B56" s="7">
        <v>10.93</v>
      </c>
      <c r="C56" s="7">
        <v>0</v>
      </c>
      <c r="D56" s="8">
        <v>0.34</v>
      </c>
      <c r="E56" s="8">
        <v>0</v>
      </c>
      <c r="F56" s="31">
        <v>0.54</v>
      </c>
      <c r="G56" s="8">
        <f>2+0.16</f>
        <v>2.16</v>
      </c>
      <c r="H56" s="8">
        <v>1.83</v>
      </c>
      <c r="I56" s="8">
        <v>0.55000000000000004</v>
      </c>
      <c r="J56" s="8">
        <v>0</v>
      </c>
      <c r="K56" s="8">
        <v>0.19</v>
      </c>
      <c r="L56" s="8">
        <v>0</v>
      </c>
      <c r="M56" s="8">
        <v>0.16</v>
      </c>
      <c r="N56" s="7">
        <v>0</v>
      </c>
      <c r="O56" s="7">
        <v>0.1</v>
      </c>
      <c r="P56" s="7">
        <v>0.04</v>
      </c>
      <c r="Q56" s="7">
        <v>0</v>
      </c>
      <c r="R56" s="8">
        <v>0</v>
      </c>
      <c r="S56" s="8">
        <v>0</v>
      </c>
      <c r="T56" s="8">
        <v>0.38</v>
      </c>
      <c r="U56" s="8">
        <f t="shared" si="1"/>
        <v>2.4299999999999997</v>
      </c>
      <c r="V56" s="31">
        <v>1.89</v>
      </c>
      <c r="W56" s="8">
        <v>0</v>
      </c>
      <c r="X56" s="8">
        <v>0.92</v>
      </c>
      <c r="Y56" s="8">
        <v>0.34</v>
      </c>
      <c r="Z56" s="8">
        <v>1.49</v>
      </c>
      <c r="AA56" s="8">
        <v>0</v>
      </c>
      <c r="AB56" s="7">
        <v>0</v>
      </c>
      <c r="AC56" s="7">
        <v>0</v>
      </c>
      <c r="AD56" s="9">
        <f t="shared" si="2"/>
        <v>0</v>
      </c>
      <c r="AE56" s="10" t="e">
        <f>#REF!+AD56</f>
        <v>#REF!</v>
      </c>
    </row>
    <row r="57" spans="1:31">
      <c r="A57" s="6" t="s">
        <v>84</v>
      </c>
      <c r="B57" s="7">
        <v>10.93</v>
      </c>
      <c r="C57" s="7">
        <v>0</v>
      </c>
      <c r="D57" s="8">
        <v>0.34</v>
      </c>
      <c r="E57" s="8">
        <v>0</v>
      </c>
      <c r="F57" s="31">
        <v>0.54</v>
      </c>
      <c r="G57" s="8">
        <f>2+0.16</f>
        <v>2.16</v>
      </c>
      <c r="H57" s="8">
        <v>1.29</v>
      </c>
      <c r="I57" s="8">
        <v>0.55000000000000004</v>
      </c>
      <c r="J57" s="8">
        <v>0</v>
      </c>
      <c r="K57" s="8">
        <v>0.19</v>
      </c>
      <c r="L57" s="8">
        <v>0.54</v>
      </c>
      <c r="M57" s="8">
        <v>0.16</v>
      </c>
      <c r="N57" s="7">
        <v>0</v>
      </c>
      <c r="O57" s="7">
        <v>0.1</v>
      </c>
      <c r="P57" s="7">
        <v>0.04</v>
      </c>
      <c r="Q57" s="7">
        <v>0</v>
      </c>
      <c r="R57" s="8">
        <v>0</v>
      </c>
      <c r="S57" s="8">
        <v>0</v>
      </c>
      <c r="T57" s="8">
        <v>0.38</v>
      </c>
      <c r="U57" s="8">
        <f t="shared" si="1"/>
        <v>2.4299999999999997</v>
      </c>
      <c r="V57" s="31">
        <v>1.89</v>
      </c>
      <c r="W57" s="8">
        <v>0</v>
      </c>
      <c r="X57" s="8">
        <v>0.92</v>
      </c>
      <c r="Y57" s="8">
        <v>0.34</v>
      </c>
      <c r="Z57" s="8">
        <v>1.49</v>
      </c>
      <c r="AA57" s="8">
        <v>0</v>
      </c>
      <c r="AB57" s="7">
        <v>0</v>
      </c>
      <c r="AC57" s="7">
        <v>0</v>
      </c>
      <c r="AD57" s="9">
        <f t="shared" si="2"/>
        <v>0</v>
      </c>
      <c r="AE57" s="10" t="e">
        <f>#REF!+AD57</f>
        <v>#REF!</v>
      </c>
    </row>
    <row r="58" spans="1:31">
      <c r="A58" s="6" t="s">
        <v>85</v>
      </c>
      <c r="B58" s="7">
        <v>14.37</v>
      </c>
      <c r="C58" s="7">
        <v>2.4300000000000002</v>
      </c>
      <c r="D58" s="8">
        <v>0.34</v>
      </c>
      <c r="E58" s="8">
        <v>0</v>
      </c>
      <c r="F58" s="31">
        <v>0.54</v>
      </c>
      <c r="G58" s="8">
        <v>2.17</v>
      </c>
      <c r="H58" s="8">
        <v>0</v>
      </c>
      <c r="I58" s="8">
        <v>0.96</v>
      </c>
      <c r="J58" s="8">
        <v>0</v>
      </c>
      <c r="K58" s="8">
        <v>0.19</v>
      </c>
      <c r="L58" s="8">
        <v>0.54</v>
      </c>
      <c r="M58" s="8">
        <v>0.16</v>
      </c>
      <c r="N58" s="7">
        <v>0</v>
      </c>
      <c r="O58" s="7">
        <v>0.1</v>
      </c>
      <c r="P58" s="7">
        <v>0.04</v>
      </c>
      <c r="Q58" s="7">
        <v>0</v>
      </c>
      <c r="R58" s="8">
        <v>0</v>
      </c>
      <c r="S58" s="8">
        <v>0</v>
      </c>
      <c r="T58" s="8">
        <v>0.38</v>
      </c>
      <c r="U58" s="8">
        <f t="shared" si="1"/>
        <v>2.4299999999999997</v>
      </c>
      <c r="V58" s="31">
        <v>1.89</v>
      </c>
      <c r="W58" s="8">
        <v>0</v>
      </c>
      <c r="X58" s="8">
        <v>0.92</v>
      </c>
      <c r="Y58" s="8">
        <v>0.34</v>
      </c>
      <c r="Z58" s="8">
        <v>1.49</v>
      </c>
      <c r="AA58" s="8">
        <v>0</v>
      </c>
      <c r="AB58" s="7">
        <v>0</v>
      </c>
      <c r="AC58" s="7">
        <v>0</v>
      </c>
      <c r="AD58" s="9">
        <f t="shared" si="2"/>
        <v>1.879999999999999</v>
      </c>
      <c r="AE58" s="10" t="e">
        <f>#REF!+AD58</f>
        <v>#REF!</v>
      </c>
    </row>
    <row r="59" spans="1:31">
      <c r="A59" s="6" t="s">
        <v>86</v>
      </c>
      <c r="B59" s="7">
        <v>15.19</v>
      </c>
      <c r="C59" s="7">
        <v>1.71</v>
      </c>
      <c r="D59" s="8">
        <v>0.34</v>
      </c>
      <c r="E59" s="8">
        <v>0.96</v>
      </c>
      <c r="F59" s="31">
        <v>0</v>
      </c>
      <c r="G59" s="8">
        <v>4.3499999999999996</v>
      </c>
      <c r="H59" s="8">
        <v>0</v>
      </c>
      <c r="I59" s="8">
        <v>0.57000000000000006</v>
      </c>
      <c r="J59" s="8">
        <v>0.21</v>
      </c>
      <c r="K59" s="8">
        <v>0.11</v>
      </c>
      <c r="L59" s="8">
        <v>0</v>
      </c>
      <c r="M59" s="8">
        <v>0.16</v>
      </c>
      <c r="N59" s="7">
        <v>0</v>
      </c>
      <c r="O59" s="7">
        <v>0.1</v>
      </c>
      <c r="P59" s="7">
        <v>0.04</v>
      </c>
      <c r="Q59" s="7">
        <v>0</v>
      </c>
      <c r="R59" s="8">
        <v>0</v>
      </c>
      <c r="S59" s="8">
        <v>0</v>
      </c>
      <c r="T59" s="8">
        <v>0.55000000000000004</v>
      </c>
      <c r="U59" s="8">
        <f t="shared" si="1"/>
        <v>1.63</v>
      </c>
      <c r="V59" s="31">
        <v>1.63</v>
      </c>
      <c r="W59" s="8">
        <v>0.34</v>
      </c>
      <c r="X59" s="8">
        <v>1.08</v>
      </c>
      <c r="Y59" s="8">
        <v>0.34</v>
      </c>
      <c r="Z59" s="8">
        <v>1.64</v>
      </c>
      <c r="AA59" s="8">
        <v>0</v>
      </c>
      <c r="AB59" s="7">
        <v>0</v>
      </c>
      <c r="AC59" s="7">
        <v>0</v>
      </c>
      <c r="AD59" s="9">
        <f t="shared" si="2"/>
        <v>1.0599999999999987</v>
      </c>
      <c r="AE59" s="10" t="e">
        <f>#REF!+AD59</f>
        <v>#REF!</v>
      </c>
    </row>
    <row r="60" spans="1:31">
      <c r="A60" s="6" t="s">
        <v>87</v>
      </c>
      <c r="B60" s="7">
        <v>18</v>
      </c>
      <c r="C60" s="7">
        <v>1.71</v>
      </c>
      <c r="D60" s="8">
        <v>0.34</v>
      </c>
      <c r="E60" s="8">
        <v>0</v>
      </c>
      <c r="F60" s="31">
        <v>0.57999999999999996</v>
      </c>
      <c r="G60" s="8">
        <v>4.5199999999999996</v>
      </c>
      <c r="H60" s="8">
        <v>0</v>
      </c>
      <c r="I60" s="8">
        <v>0.74</v>
      </c>
      <c r="J60" s="8">
        <v>0</v>
      </c>
      <c r="K60" s="8">
        <v>0.19</v>
      </c>
      <c r="L60" s="8">
        <v>0.54</v>
      </c>
      <c r="M60" s="8">
        <v>0.16</v>
      </c>
      <c r="N60" s="7">
        <v>0</v>
      </c>
      <c r="O60" s="7">
        <v>0.1</v>
      </c>
      <c r="P60" s="7">
        <v>0.04</v>
      </c>
      <c r="Q60" s="7">
        <v>0</v>
      </c>
      <c r="R60" s="8">
        <v>0</v>
      </c>
      <c r="S60" s="8">
        <v>0</v>
      </c>
      <c r="T60" s="8">
        <v>0.43</v>
      </c>
      <c r="U60" s="8">
        <f t="shared" si="1"/>
        <v>2.61</v>
      </c>
      <c r="V60" s="31">
        <v>2.0299999999999998</v>
      </c>
      <c r="W60" s="8">
        <v>0</v>
      </c>
      <c r="X60" s="8">
        <v>0.92</v>
      </c>
      <c r="Y60" s="8">
        <v>0.34</v>
      </c>
      <c r="Z60" s="8">
        <v>1.64</v>
      </c>
      <c r="AA60" s="8">
        <v>0</v>
      </c>
      <c r="AB60" s="7">
        <v>0</v>
      </c>
      <c r="AC60" s="7">
        <v>0</v>
      </c>
      <c r="AD60" s="9">
        <f t="shared" si="2"/>
        <v>3.7200000000000006</v>
      </c>
      <c r="AE60" s="10" t="e">
        <f>#REF!+AD60</f>
        <v>#REF!</v>
      </c>
    </row>
    <row r="61" spans="1:31">
      <c r="A61" s="6" t="s">
        <v>88</v>
      </c>
      <c r="B61" s="7">
        <v>10.93</v>
      </c>
      <c r="C61" s="7">
        <v>0</v>
      </c>
      <c r="D61" s="8">
        <v>0.34</v>
      </c>
      <c r="E61" s="8">
        <v>0</v>
      </c>
      <c r="F61" s="31">
        <v>0.54</v>
      </c>
      <c r="G61" s="8">
        <f>2+0.16</f>
        <v>2.16</v>
      </c>
      <c r="H61" s="8">
        <v>1.29</v>
      </c>
      <c r="I61" s="8">
        <v>0.55000000000000004</v>
      </c>
      <c r="J61" s="8">
        <v>0</v>
      </c>
      <c r="K61" s="8">
        <v>0.19</v>
      </c>
      <c r="L61" s="8">
        <v>0.54</v>
      </c>
      <c r="M61" s="8">
        <v>0.16</v>
      </c>
      <c r="N61" s="7">
        <v>0</v>
      </c>
      <c r="O61" s="7">
        <v>0.1</v>
      </c>
      <c r="P61" s="7">
        <v>0.04</v>
      </c>
      <c r="Q61" s="7">
        <v>0</v>
      </c>
      <c r="R61" s="8">
        <v>0</v>
      </c>
      <c r="S61" s="8">
        <v>0</v>
      </c>
      <c r="T61" s="8">
        <v>0.38</v>
      </c>
      <c r="U61" s="8">
        <f t="shared" si="1"/>
        <v>2.4299999999999997</v>
      </c>
      <c r="V61" s="31">
        <v>1.89</v>
      </c>
      <c r="W61" s="8">
        <v>0</v>
      </c>
      <c r="X61" s="8">
        <v>0.92</v>
      </c>
      <c r="Y61" s="8">
        <v>0.34</v>
      </c>
      <c r="Z61" s="8">
        <v>1.49</v>
      </c>
      <c r="AA61" s="8">
        <v>0</v>
      </c>
      <c r="AB61" s="7">
        <v>0</v>
      </c>
      <c r="AC61" s="7">
        <v>0</v>
      </c>
      <c r="AD61" s="9">
        <f t="shared" si="2"/>
        <v>0</v>
      </c>
      <c r="AE61" s="10" t="e">
        <f>#REF!+AD61</f>
        <v>#REF!</v>
      </c>
    </row>
    <row r="62" spans="1:31">
      <c r="A62" s="6" t="s">
        <v>89</v>
      </c>
      <c r="B62" s="7">
        <v>16.989999999999998</v>
      </c>
      <c r="C62" s="7">
        <v>1.71</v>
      </c>
      <c r="D62" s="8">
        <v>0.34</v>
      </c>
      <c r="E62" s="8">
        <v>1.1399999999999999</v>
      </c>
      <c r="F62" s="31">
        <v>0</v>
      </c>
      <c r="G62" s="8">
        <v>4.5199999999999996</v>
      </c>
      <c r="H62" s="8">
        <v>0</v>
      </c>
      <c r="I62" s="8">
        <v>0.5</v>
      </c>
      <c r="J62" s="8">
        <v>0</v>
      </c>
      <c r="K62" s="8">
        <v>0.11</v>
      </c>
      <c r="L62" s="8">
        <v>0.54</v>
      </c>
      <c r="M62" s="8">
        <v>0.16</v>
      </c>
      <c r="N62" s="7">
        <v>0</v>
      </c>
      <c r="O62" s="7">
        <v>0.1</v>
      </c>
      <c r="P62" s="7">
        <v>0.04</v>
      </c>
      <c r="Q62" s="7">
        <v>0</v>
      </c>
      <c r="R62" s="8">
        <v>0</v>
      </c>
      <c r="S62" s="8">
        <v>0</v>
      </c>
      <c r="T62" s="8">
        <v>0.55000000000000004</v>
      </c>
      <c r="U62" s="8">
        <f t="shared" si="1"/>
        <v>1.63</v>
      </c>
      <c r="V62" s="31">
        <v>1.63</v>
      </c>
      <c r="W62" s="8">
        <v>0.54</v>
      </c>
      <c r="X62" s="8">
        <v>1.08</v>
      </c>
      <c r="Y62" s="8">
        <v>0.34</v>
      </c>
      <c r="Z62" s="8">
        <v>1.64</v>
      </c>
      <c r="AA62" s="8">
        <v>0</v>
      </c>
      <c r="AB62" s="7">
        <v>0</v>
      </c>
      <c r="AC62" s="7">
        <v>0</v>
      </c>
      <c r="AD62" s="9">
        <f t="shared" si="2"/>
        <v>2.0499999999999972</v>
      </c>
      <c r="AE62" s="10" t="e">
        <f>#REF!+AD62</f>
        <v>#REF!</v>
      </c>
    </row>
    <row r="63" spans="1:31">
      <c r="A63" s="6" t="s">
        <v>90</v>
      </c>
      <c r="B63" s="7">
        <v>13.52</v>
      </c>
      <c r="C63" s="7">
        <v>1.24</v>
      </c>
      <c r="D63" s="8">
        <v>0.34</v>
      </c>
      <c r="E63" s="8">
        <v>1.1200000000000001</v>
      </c>
      <c r="F63" s="31">
        <v>0</v>
      </c>
      <c r="G63" s="8">
        <v>2.2000000000000002</v>
      </c>
      <c r="H63" s="8">
        <v>0.78</v>
      </c>
      <c r="I63" s="8">
        <v>1.36</v>
      </c>
      <c r="J63" s="8">
        <v>0</v>
      </c>
      <c r="K63" s="8">
        <v>0.11</v>
      </c>
      <c r="L63" s="8">
        <v>0.54</v>
      </c>
      <c r="M63" s="8">
        <v>0.16</v>
      </c>
      <c r="N63" s="7">
        <v>0</v>
      </c>
      <c r="O63" s="7">
        <v>0.1</v>
      </c>
      <c r="P63" s="7">
        <v>0.04</v>
      </c>
      <c r="Q63" s="7">
        <v>0</v>
      </c>
      <c r="R63" s="8">
        <v>0</v>
      </c>
      <c r="S63" s="8">
        <v>0</v>
      </c>
      <c r="T63" s="8">
        <v>0.49</v>
      </c>
      <c r="U63" s="8">
        <f t="shared" si="1"/>
        <v>1.52</v>
      </c>
      <c r="V63" s="31">
        <v>1.52</v>
      </c>
      <c r="W63" s="8">
        <f>[2]КГМ!K65</f>
        <v>0.60677740103178335</v>
      </c>
      <c r="X63" s="8">
        <v>1.08</v>
      </c>
      <c r="Y63" s="8">
        <v>0.34</v>
      </c>
      <c r="Z63" s="8">
        <v>1.49</v>
      </c>
      <c r="AA63" s="8">
        <v>0</v>
      </c>
      <c r="AB63" s="7">
        <v>0</v>
      </c>
      <c r="AC63" s="7">
        <v>0</v>
      </c>
      <c r="AD63" s="9">
        <f t="shared" si="2"/>
        <v>3.2225989682164169E-3</v>
      </c>
      <c r="AE63" s="10" t="e">
        <f>#REF!+AD63</f>
        <v>#REF!</v>
      </c>
    </row>
    <row r="64" spans="1:31">
      <c r="A64" s="6" t="s">
        <v>91</v>
      </c>
      <c r="B64" s="7">
        <v>13.52</v>
      </c>
      <c r="C64" s="7">
        <v>1.24</v>
      </c>
      <c r="D64" s="8">
        <v>0.34</v>
      </c>
      <c r="E64" s="8">
        <v>1.1200000000000001</v>
      </c>
      <c r="F64" s="31">
        <v>0</v>
      </c>
      <c r="G64" s="8">
        <v>2.2000000000000002</v>
      </c>
      <c r="H64" s="8">
        <v>0.96</v>
      </c>
      <c r="I64" s="8">
        <v>1.36</v>
      </c>
      <c r="J64" s="8">
        <v>0</v>
      </c>
      <c r="K64" s="8">
        <v>0.11</v>
      </c>
      <c r="L64" s="8">
        <v>0.54</v>
      </c>
      <c r="M64" s="8">
        <v>0.16</v>
      </c>
      <c r="N64" s="7">
        <v>0</v>
      </c>
      <c r="O64" s="7">
        <v>0.1</v>
      </c>
      <c r="P64" s="7">
        <v>0.04</v>
      </c>
      <c r="Q64" s="7">
        <v>0</v>
      </c>
      <c r="R64" s="8">
        <v>0</v>
      </c>
      <c r="S64" s="8">
        <v>0</v>
      </c>
      <c r="T64" s="8">
        <v>0.49</v>
      </c>
      <c r="U64" s="8">
        <f t="shared" si="1"/>
        <v>1.52</v>
      </c>
      <c r="V64" s="31">
        <v>1.52</v>
      </c>
      <c r="W64" s="8">
        <f>[2]КГМ!K66</f>
        <v>0.42892570232947747</v>
      </c>
      <c r="X64" s="8">
        <v>1.08</v>
      </c>
      <c r="Y64" s="8">
        <v>0.34</v>
      </c>
      <c r="Z64" s="8">
        <v>1.49</v>
      </c>
      <c r="AA64" s="8">
        <v>0</v>
      </c>
      <c r="AB64" s="7">
        <v>0</v>
      </c>
      <c r="AC64" s="7">
        <v>0</v>
      </c>
      <c r="AD64" s="9">
        <f t="shared" si="2"/>
        <v>1.0742976705220286E-3</v>
      </c>
      <c r="AE64" s="10" t="e">
        <f>#REF!+AD64</f>
        <v>#REF!</v>
      </c>
    </row>
    <row r="65" spans="1:31">
      <c r="A65" s="6" t="s">
        <v>92</v>
      </c>
      <c r="B65" s="7">
        <v>10.93</v>
      </c>
      <c r="C65" s="7">
        <v>0</v>
      </c>
      <c r="D65" s="8">
        <v>0.34</v>
      </c>
      <c r="E65" s="8">
        <v>0</v>
      </c>
      <c r="F65" s="31">
        <v>0.54</v>
      </c>
      <c r="G65" s="8">
        <f>2+0.16</f>
        <v>2.16</v>
      </c>
      <c r="H65" s="8">
        <v>1.91</v>
      </c>
      <c r="I65" s="8">
        <v>0.55000000000000004</v>
      </c>
      <c r="J65" s="8">
        <v>0</v>
      </c>
      <c r="K65" s="8">
        <v>0.11</v>
      </c>
      <c r="L65" s="8">
        <v>0</v>
      </c>
      <c r="M65" s="8">
        <v>0.16</v>
      </c>
      <c r="N65" s="7">
        <v>0</v>
      </c>
      <c r="O65" s="7">
        <v>0.1</v>
      </c>
      <c r="P65" s="7">
        <v>0.04</v>
      </c>
      <c r="Q65" s="7">
        <v>0</v>
      </c>
      <c r="R65" s="8">
        <v>0</v>
      </c>
      <c r="S65" s="8">
        <v>0</v>
      </c>
      <c r="T65" s="8">
        <v>0.38</v>
      </c>
      <c r="U65" s="8">
        <f t="shared" si="1"/>
        <v>2.4299999999999997</v>
      </c>
      <c r="V65" s="31">
        <v>1.89</v>
      </c>
      <c r="W65" s="8">
        <v>0</v>
      </c>
      <c r="X65" s="8">
        <v>0.92</v>
      </c>
      <c r="Y65" s="8">
        <v>0.34</v>
      </c>
      <c r="Z65" s="8">
        <v>1.49</v>
      </c>
      <c r="AA65" s="8">
        <v>0</v>
      </c>
      <c r="AB65" s="7">
        <v>0</v>
      </c>
      <c r="AC65" s="7">
        <v>0</v>
      </c>
      <c r="AD65" s="9">
        <f t="shared" si="2"/>
        <v>0</v>
      </c>
      <c r="AE65" s="10" t="e">
        <f>#REF!+AD65</f>
        <v>#REF!</v>
      </c>
    </row>
    <row r="66" spans="1:31">
      <c r="A66" s="6" t="s">
        <v>93</v>
      </c>
      <c r="B66" s="7">
        <v>13.52</v>
      </c>
      <c r="C66" s="7">
        <v>1.24</v>
      </c>
      <c r="D66" s="8">
        <v>0.34</v>
      </c>
      <c r="E66" s="8">
        <v>1.1200000000000001</v>
      </c>
      <c r="F66" s="31">
        <v>0</v>
      </c>
      <c r="G66" s="8">
        <v>2.2000000000000002</v>
      </c>
      <c r="H66" s="8">
        <v>0.69</v>
      </c>
      <c r="I66" s="8">
        <v>1.36</v>
      </c>
      <c r="J66" s="8">
        <v>0</v>
      </c>
      <c r="K66" s="8">
        <v>0.11</v>
      </c>
      <c r="L66" s="8">
        <v>0.54</v>
      </c>
      <c r="M66" s="8">
        <v>0.16</v>
      </c>
      <c r="N66" s="7">
        <v>0</v>
      </c>
      <c r="O66" s="7">
        <v>0.1</v>
      </c>
      <c r="P66" s="7">
        <v>0.04</v>
      </c>
      <c r="Q66" s="7">
        <v>0</v>
      </c>
      <c r="R66" s="8">
        <v>0</v>
      </c>
      <c r="S66" s="8">
        <v>0</v>
      </c>
      <c r="T66" s="8">
        <v>0.49</v>
      </c>
      <c r="U66" s="8">
        <f t="shared" si="1"/>
        <v>1.52</v>
      </c>
      <c r="V66" s="31">
        <v>1.52</v>
      </c>
      <c r="W66" s="8">
        <f>[2]КГМ!K68</f>
        <v>0.70001862547775306</v>
      </c>
      <c r="X66" s="8">
        <v>1.08</v>
      </c>
      <c r="Y66" s="8">
        <v>0.34</v>
      </c>
      <c r="Z66" s="8">
        <v>1.49</v>
      </c>
      <c r="AA66" s="8">
        <v>0</v>
      </c>
      <c r="AB66" s="7">
        <v>0</v>
      </c>
      <c r="AC66" s="7">
        <v>0</v>
      </c>
      <c r="AD66" s="9">
        <f t="shared" si="2"/>
        <v>-1.8625477753886344E-5</v>
      </c>
      <c r="AE66" s="10" t="e">
        <f>#REF!+AD66</f>
        <v>#REF!</v>
      </c>
    </row>
    <row r="67" spans="1:31">
      <c r="A67" s="6" t="s">
        <v>94</v>
      </c>
      <c r="B67" s="7">
        <v>18.670000000000002</v>
      </c>
      <c r="C67" s="7">
        <v>1.21</v>
      </c>
      <c r="D67" s="8">
        <v>0.34</v>
      </c>
      <c r="E67" s="8">
        <v>1.1200000000000001</v>
      </c>
      <c r="F67" s="31">
        <v>0</v>
      </c>
      <c r="G67" s="8">
        <v>2.2999999999999998</v>
      </c>
      <c r="H67" s="8">
        <v>2.97</v>
      </c>
      <c r="I67" s="8">
        <v>0.58000000000000007</v>
      </c>
      <c r="J67" s="8">
        <v>0</v>
      </c>
      <c r="K67" s="8">
        <v>0.11</v>
      </c>
      <c r="L67" s="7">
        <v>0.54</v>
      </c>
      <c r="M67" s="8">
        <v>0.16</v>
      </c>
      <c r="N67" s="7">
        <v>0</v>
      </c>
      <c r="O67" s="7">
        <v>0.1</v>
      </c>
      <c r="P67" s="7">
        <v>0.04</v>
      </c>
      <c r="Q67" s="7">
        <f>'[2]Лифт-2015'!G10</f>
        <v>2.5684690447552554</v>
      </c>
      <c r="R67" s="8">
        <f>'[2]Лифт-2015'!L10</f>
        <v>0.17288603599487271</v>
      </c>
      <c r="S67" s="8">
        <f>'[2]Лифт-2015'!P10</f>
        <v>5.3512344474603457E-2</v>
      </c>
      <c r="T67" s="8">
        <v>0.84</v>
      </c>
      <c r="U67" s="8">
        <f t="shared" si="1"/>
        <v>1.52</v>
      </c>
      <c r="V67" s="31">
        <v>1.52</v>
      </c>
      <c r="W67" s="8">
        <f>[2]КГМ!K69</f>
        <v>0.45695980269727182</v>
      </c>
      <c r="X67" s="8">
        <v>1.22</v>
      </c>
      <c r="Y67" s="8">
        <v>0.34</v>
      </c>
      <c r="Z67" s="8">
        <v>2</v>
      </c>
      <c r="AA67" s="8">
        <v>0</v>
      </c>
      <c r="AB67" s="7">
        <f>'[2]Лифт-страх.'!G10</f>
        <v>2.4698005142124672E-2</v>
      </c>
      <c r="AC67" s="7">
        <v>0</v>
      </c>
      <c r="AD67" s="9">
        <f t="shared" ref="AD67:AD98" si="3">B67-(C67+D67+E67+F67+G67+I67+K67+L67+M67+N67+O67+P67+Q67+R67+S67+T67+V67+X67+Y67+Z67+AA67+H67+W67+AB67+J67+AC67)</f>
        <v>3.4747669358736744E-3</v>
      </c>
      <c r="AE67" s="10" t="e">
        <f>#REF!+AD67</f>
        <v>#REF!</v>
      </c>
    </row>
    <row r="68" spans="1:31">
      <c r="A68" s="6" t="s">
        <v>95</v>
      </c>
      <c r="B68" s="7">
        <v>12.78</v>
      </c>
      <c r="C68" s="7">
        <v>2</v>
      </c>
      <c r="D68" s="8">
        <v>0.34</v>
      </c>
      <c r="E68" s="8">
        <v>0</v>
      </c>
      <c r="F68" s="31">
        <v>0.54</v>
      </c>
      <c r="G68" s="8">
        <f>1.76-0.21</f>
        <v>1.55</v>
      </c>
      <c r="H68" s="8">
        <v>0</v>
      </c>
      <c r="I68" s="8">
        <v>0.63</v>
      </c>
      <c r="J68" s="8">
        <v>0</v>
      </c>
      <c r="K68" s="8">
        <v>0.11</v>
      </c>
      <c r="L68" s="7">
        <v>0.54</v>
      </c>
      <c r="M68" s="8">
        <v>0.16</v>
      </c>
      <c r="N68" s="7">
        <v>0</v>
      </c>
      <c r="O68" s="7">
        <v>0</v>
      </c>
      <c r="P68" s="7">
        <v>0.04</v>
      </c>
      <c r="Q68" s="7">
        <v>0</v>
      </c>
      <c r="R68" s="8">
        <v>0</v>
      </c>
      <c r="S68" s="8">
        <v>0</v>
      </c>
      <c r="T68" s="8">
        <v>0.38</v>
      </c>
      <c r="U68" s="8">
        <f t="shared" ref="U68:U131" si="4">F68+V68</f>
        <v>2.4299999999999997</v>
      </c>
      <c r="V68" s="31">
        <v>1.89</v>
      </c>
      <c r="W68" s="8">
        <v>0</v>
      </c>
      <c r="X68" s="8">
        <v>0.92</v>
      </c>
      <c r="Y68" s="8">
        <v>0.34</v>
      </c>
      <c r="Z68" s="8">
        <v>1.49</v>
      </c>
      <c r="AA68" s="8">
        <v>0</v>
      </c>
      <c r="AB68" s="7">
        <v>0</v>
      </c>
      <c r="AC68" s="7">
        <v>0</v>
      </c>
      <c r="AD68" s="9">
        <f t="shared" si="3"/>
        <v>1.8499999999999996</v>
      </c>
      <c r="AE68" s="10" t="e">
        <f>#REF!+AD68</f>
        <v>#REF!</v>
      </c>
    </row>
    <row r="69" spans="1:31">
      <c r="A69" s="6" t="s">
        <v>96</v>
      </c>
      <c r="B69" s="7">
        <v>13.52</v>
      </c>
      <c r="C69" s="7">
        <v>1.24</v>
      </c>
      <c r="D69" s="8">
        <v>0.34</v>
      </c>
      <c r="E69" s="8">
        <v>1.1200000000000001</v>
      </c>
      <c r="F69" s="31">
        <v>0</v>
      </c>
      <c r="G69" s="8">
        <v>2.2000000000000002</v>
      </c>
      <c r="H69" s="8">
        <v>0.7</v>
      </c>
      <c r="I69" s="8">
        <v>1.36</v>
      </c>
      <c r="J69" s="8">
        <v>0</v>
      </c>
      <c r="K69" s="8">
        <v>0.11</v>
      </c>
      <c r="L69" s="8">
        <v>0.54</v>
      </c>
      <c r="M69" s="8">
        <v>0.16</v>
      </c>
      <c r="N69" s="7">
        <v>0</v>
      </c>
      <c r="O69" s="7">
        <v>0.1</v>
      </c>
      <c r="P69" s="7">
        <v>0.04</v>
      </c>
      <c r="Q69" s="7">
        <v>0</v>
      </c>
      <c r="R69" s="8">
        <v>0</v>
      </c>
      <c r="S69" s="8">
        <v>0</v>
      </c>
      <c r="T69" s="8">
        <v>0.49</v>
      </c>
      <c r="U69" s="8">
        <f t="shared" si="4"/>
        <v>1.52</v>
      </c>
      <c r="V69" s="31">
        <v>1.52</v>
      </c>
      <c r="W69" s="8">
        <f>[2]КГМ!K71</f>
        <v>0.68818159289842373</v>
      </c>
      <c r="X69" s="8">
        <v>1.08</v>
      </c>
      <c r="Y69" s="8">
        <v>0.34</v>
      </c>
      <c r="Z69" s="8">
        <v>1.49</v>
      </c>
      <c r="AA69" s="8">
        <v>0</v>
      </c>
      <c r="AB69" s="7">
        <v>0</v>
      </c>
      <c r="AC69" s="7">
        <v>0</v>
      </c>
      <c r="AD69" s="9">
        <f t="shared" si="3"/>
        <v>1.8184071015756587E-3</v>
      </c>
      <c r="AE69" s="10" t="e">
        <f>#REF!+AD69</f>
        <v>#REF!</v>
      </c>
    </row>
    <row r="70" spans="1:31">
      <c r="A70" s="6" t="s">
        <v>97</v>
      </c>
      <c r="B70" s="7">
        <v>18.670000000000002</v>
      </c>
      <c r="C70" s="7">
        <v>1.21</v>
      </c>
      <c r="D70" s="8">
        <v>0.34</v>
      </c>
      <c r="E70" s="8">
        <v>1.1200000000000001</v>
      </c>
      <c r="F70" s="31">
        <v>0</v>
      </c>
      <c r="G70" s="8">
        <v>2.2999999999999998</v>
      </c>
      <c r="H70" s="8">
        <v>3.32</v>
      </c>
      <c r="I70" s="8">
        <v>0.78</v>
      </c>
      <c r="J70" s="8">
        <v>0</v>
      </c>
      <c r="K70" s="8">
        <v>0.11</v>
      </c>
      <c r="L70" s="7">
        <v>0.54</v>
      </c>
      <c r="M70" s="7">
        <v>0</v>
      </c>
      <c r="N70" s="7">
        <v>0.14000000000000001</v>
      </c>
      <c r="O70" s="7">
        <v>0.1</v>
      </c>
      <c r="P70" s="7">
        <v>0.04</v>
      </c>
      <c r="Q70" s="7">
        <f>'[2]Лифт-2015'!G11</f>
        <v>2.0720097867321239</v>
      </c>
      <c r="R70" s="8">
        <f>'[2]Лифт-2015'!L11</f>
        <v>0</v>
      </c>
      <c r="S70" s="8">
        <f>'[2]Лифт-2015'!P11</f>
        <v>4.3168945987014783E-2</v>
      </c>
      <c r="T70" s="8">
        <v>0.84</v>
      </c>
      <c r="U70" s="8">
        <f t="shared" si="4"/>
        <v>1.52</v>
      </c>
      <c r="V70" s="31">
        <v>1.52</v>
      </c>
      <c r="W70" s="8">
        <f>[2]КГМ!K72</f>
        <v>0.6149827019992028</v>
      </c>
      <c r="X70" s="8">
        <v>1.22</v>
      </c>
      <c r="Y70" s="8">
        <v>0.34</v>
      </c>
      <c r="Z70" s="8">
        <v>2</v>
      </c>
      <c r="AA70" s="8">
        <v>0</v>
      </c>
      <c r="AB70" s="7">
        <f>'[2]Лифт-страх.'!G11</f>
        <v>1.9924128917083745E-2</v>
      </c>
      <c r="AC70" s="7">
        <v>0</v>
      </c>
      <c r="AD70" s="9">
        <f t="shared" si="3"/>
        <v>-8.5563635423113737E-5</v>
      </c>
      <c r="AE70" s="10" t="e">
        <f>#REF!+AD70</f>
        <v>#REF!</v>
      </c>
    </row>
    <row r="71" spans="1:31">
      <c r="A71" s="6" t="s">
        <v>98</v>
      </c>
      <c r="B71" s="7">
        <v>18.670000000000002</v>
      </c>
      <c r="C71" s="7">
        <v>1.21</v>
      </c>
      <c r="D71" s="8">
        <v>0.34</v>
      </c>
      <c r="E71" s="8">
        <v>1.1200000000000001</v>
      </c>
      <c r="F71" s="31">
        <v>0</v>
      </c>
      <c r="G71" s="8">
        <v>2.2999999999999998</v>
      </c>
      <c r="H71" s="8">
        <v>3.41</v>
      </c>
      <c r="I71" s="8">
        <v>0.78</v>
      </c>
      <c r="J71" s="8">
        <v>0</v>
      </c>
      <c r="K71" s="8">
        <v>0.11</v>
      </c>
      <c r="L71" s="7">
        <v>0.54</v>
      </c>
      <c r="M71" s="7">
        <v>0</v>
      </c>
      <c r="N71" s="7">
        <v>0.14000000000000001</v>
      </c>
      <c r="O71" s="7">
        <v>0.1</v>
      </c>
      <c r="P71" s="7">
        <v>0.04</v>
      </c>
      <c r="Q71" s="7">
        <f>'[2]Лифт-2015'!G12</f>
        <v>1.7323376355119637</v>
      </c>
      <c r="R71" s="8">
        <f>'[2]Лифт-2015'!L12</f>
        <v>0.34981576369778583</v>
      </c>
      <c r="S71" s="8">
        <f>'[2]Лифт-2015'!P12</f>
        <v>3.6092102603739809E-2</v>
      </c>
      <c r="T71" s="8">
        <v>0.84</v>
      </c>
      <c r="U71" s="8">
        <f t="shared" si="4"/>
        <v>1.52</v>
      </c>
      <c r="V71" s="31">
        <v>1.52</v>
      </c>
      <c r="W71" s="8">
        <f>[2]КГМ!K73</f>
        <v>0.52050451018868127</v>
      </c>
      <c r="X71" s="8">
        <v>1.22</v>
      </c>
      <c r="Y71" s="8">
        <v>0.34</v>
      </c>
      <c r="Z71" s="8">
        <v>2</v>
      </c>
      <c r="AA71" s="8">
        <v>0</v>
      </c>
      <c r="AB71" s="7">
        <f>'[2]Лифт-страх.'!G12</f>
        <v>1.6657893509418372E-2</v>
      </c>
      <c r="AC71" s="7">
        <v>0</v>
      </c>
      <c r="AD71" s="9">
        <f t="shared" si="3"/>
        <v>4.5920944884159098E-3</v>
      </c>
      <c r="AE71" s="10" t="e">
        <f>#REF!+AD71</f>
        <v>#REF!</v>
      </c>
    </row>
    <row r="72" spans="1:31">
      <c r="A72" s="6" t="s">
        <v>99</v>
      </c>
      <c r="B72" s="7">
        <v>13.52</v>
      </c>
      <c r="C72" s="7">
        <v>1.24</v>
      </c>
      <c r="D72" s="8">
        <v>0.34</v>
      </c>
      <c r="E72" s="8">
        <v>1.1200000000000001</v>
      </c>
      <c r="F72" s="31">
        <v>0</v>
      </c>
      <c r="G72" s="8">
        <v>2.2999999999999998</v>
      </c>
      <c r="H72" s="8">
        <v>1.0900000000000001</v>
      </c>
      <c r="I72" s="8">
        <v>1.1599999999999999</v>
      </c>
      <c r="J72" s="8">
        <v>0</v>
      </c>
      <c r="K72" s="8">
        <v>0.11</v>
      </c>
      <c r="L72" s="7">
        <v>0.54</v>
      </c>
      <c r="M72" s="8">
        <v>0.16</v>
      </c>
      <c r="N72" s="7">
        <v>0</v>
      </c>
      <c r="O72" s="7">
        <v>0.1</v>
      </c>
      <c r="P72" s="7">
        <v>0.04</v>
      </c>
      <c r="Q72" s="7">
        <v>0</v>
      </c>
      <c r="R72" s="8">
        <v>0</v>
      </c>
      <c r="S72" s="8">
        <v>0</v>
      </c>
      <c r="T72" s="8">
        <v>0.49</v>
      </c>
      <c r="U72" s="8">
        <f t="shared" si="4"/>
        <v>1.52</v>
      </c>
      <c r="V72" s="31">
        <v>1.52</v>
      </c>
      <c r="W72" s="8">
        <f>[2]КГМ!K74</f>
        <v>0.40146752504522548</v>
      </c>
      <c r="X72" s="8">
        <v>1.08</v>
      </c>
      <c r="Y72" s="8">
        <v>0.34</v>
      </c>
      <c r="Z72" s="8">
        <v>1.49</v>
      </c>
      <c r="AA72" s="8">
        <v>0</v>
      </c>
      <c r="AB72" s="7">
        <v>0</v>
      </c>
      <c r="AC72" s="7">
        <v>0</v>
      </c>
      <c r="AD72" s="9">
        <f t="shared" si="3"/>
        <v>-1.4675250452267363E-3</v>
      </c>
      <c r="AE72" s="10" t="e">
        <f>#REF!+AD72</f>
        <v>#REF!</v>
      </c>
    </row>
    <row r="73" spans="1:31">
      <c r="A73" s="6" t="s">
        <v>100</v>
      </c>
      <c r="B73" s="7">
        <v>18.670000000000002</v>
      </c>
      <c r="C73" s="7">
        <v>1.21</v>
      </c>
      <c r="D73" s="8">
        <v>0.34</v>
      </c>
      <c r="E73" s="8">
        <v>1.1200000000000001</v>
      </c>
      <c r="F73" s="31">
        <v>0</v>
      </c>
      <c r="G73" s="8">
        <v>2.2999999999999998</v>
      </c>
      <c r="H73" s="8">
        <v>3.22</v>
      </c>
      <c r="I73" s="8">
        <v>0.78</v>
      </c>
      <c r="J73" s="8">
        <v>0</v>
      </c>
      <c r="K73" s="8">
        <v>0.11</v>
      </c>
      <c r="L73" s="7">
        <v>0.54</v>
      </c>
      <c r="M73" s="7">
        <v>0</v>
      </c>
      <c r="N73" s="7">
        <v>0.14000000000000001</v>
      </c>
      <c r="O73" s="7">
        <v>0.1</v>
      </c>
      <c r="P73" s="7">
        <v>0.04</v>
      </c>
      <c r="Q73" s="7">
        <f>'[2]Лифт-2015'!G13</f>
        <v>1.8723500022505288</v>
      </c>
      <c r="R73" s="8">
        <f>'[2]Лифт-2015'!L13</f>
        <v>0.37808885087995675</v>
      </c>
      <c r="S73" s="8">
        <f>'[2]Лифт-2015'!P13</f>
        <v>3.9009167154281259E-2</v>
      </c>
      <c r="T73" s="8">
        <v>0.84</v>
      </c>
      <c r="U73" s="8">
        <f t="shared" si="4"/>
        <v>1.52</v>
      </c>
      <c r="V73" s="31">
        <v>1.52</v>
      </c>
      <c r="W73" s="8">
        <f>[2]КГМ!K75</f>
        <v>0.53787624482488527</v>
      </c>
      <c r="X73" s="8">
        <v>1.22</v>
      </c>
      <c r="Y73" s="8">
        <v>0.34</v>
      </c>
      <c r="Z73" s="8">
        <v>2</v>
      </c>
      <c r="AA73" s="8">
        <v>0</v>
      </c>
      <c r="AB73" s="7">
        <f>'[2]Лифт-страх.'!G13</f>
        <v>1.8004230994283655E-2</v>
      </c>
      <c r="AC73" s="7">
        <v>0</v>
      </c>
      <c r="AD73" s="9">
        <f t="shared" si="3"/>
        <v>4.671503896066298E-3</v>
      </c>
      <c r="AE73" s="10" t="e">
        <f>#REF!+AD73</f>
        <v>#REF!</v>
      </c>
    </row>
    <row r="74" spans="1:31">
      <c r="A74" s="6" t="s">
        <v>101</v>
      </c>
      <c r="B74" s="7">
        <v>13.52</v>
      </c>
      <c r="C74" s="7">
        <v>1.24</v>
      </c>
      <c r="D74" s="8">
        <v>0.34</v>
      </c>
      <c r="E74" s="8">
        <v>1.1200000000000001</v>
      </c>
      <c r="F74" s="31">
        <v>0</v>
      </c>
      <c r="G74" s="8">
        <v>2.2999999999999998</v>
      </c>
      <c r="H74" s="8">
        <v>0.77</v>
      </c>
      <c r="I74" s="8">
        <v>1.36</v>
      </c>
      <c r="J74" s="8">
        <v>0</v>
      </c>
      <c r="K74" s="8">
        <v>0.11</v>
      </c>
      <c r="L74" s="8">
        <v>0.54</v>
      </c>
      <c r="M74" s="8">
        <v>0.16</v>
      </c>
      <c r="N74" s="7">
        <v>0</v>
      </c>
      <c r="O74" s="7">
        <v>0.1</v>
      </c>
      <c r="P74" s="7">
        <v>0.04</v>
      </c>
      <c r="Q74" s="7">
        <v>0</v>
      </c>
      <c r="R74" s="8">
        <v>0</v>
      </c>
      <c r="S74" s="8">
        <v>0</v>
      </c>
      <c r="T74" s="8">
        <v>0.49</v>
      </c>
      <c r="U74" s="8">
        <f t="shared" si="4"/>
        <v>1.52</v>
      </c>
      <c r="V74" s="31">
        <v>1.52</v>
      </c>
      <c r="W74" s="8">
        <f>[2]КГМ!K76</f>
        <v>0.52087212661411353</v>
      </c>
      <c r="X74" s="8">
        <v>1.08</v>
      </c>
      <c r="Y74" s="8">
        <v>0.34</v>
      </c>
      <c r="Z74" s="8">
        <v>1.49</v>
      </c>
      <c r="AA74" s="8">
        <v>0</v>
      </c>
      <c r="AB74" s="7">
        <v>0</v>
      </c>
      <c r="AC74" s="7">
        <v>0</v>
      </c>
      <c r="AD74" s="9">
        <f t="shared" si="3"/>
        <v>-8.72126614114066E-4</v>
      </c>
      <c r="AE74" s="10" t="e">
        <f>#REF!+AD74</f>
        <v>#REF!</v>
      </c>
    </row>
    <row r="75" spans="1:31">
      <c r="A75" s="6" t="s">
        <v>102</v>
      </c>
      <c r="B75" s="7">
        <v>6.44</v>
      </c>
      <c r="C75" s="7">
        <v>0</v>
      </c>
      <c r="D75" s="8">
        <v>0.34</v>
      </c>
      <c r="E75" s="8">
        <v>0</v>
      </c>
      <c r="F75" s="31">
        <v>0.54</v>
      </c>
      <c r="G75" s="8">
        <v>0.32</v>
      </c>
      <c r="H75" s="8">
        <v>0.63</v>
      </c>
      <c r="I75" s="8">
        <v>0.15</v>
      </c>
      <c r="J75" s="8">
        <v>0</v>
      </c>
      <c r="K75" s="8">
        <v>0.19</v>
      </c>
      <c r="L75" s="8">
        <v>0</v>
      </c>
      <c r="M75" s="8">
        <v>0.16</v>
      </c>
      <c r="N75" s="7">
        <v>0</v>
      </c>
      <c r="O75" s="7">
        <v>0</v>
      </c>
      <c r="P75" s="7">
        <v>0</v>
      </c>
      <c r="Q75" s="7">
        <v>0</v>
      </c>
      <c r="R75" s="8">
        <v>0</v>
      </c>
      <c r="S75" s="8">
        <v>0</v>
      </c>
      <c r="T75" s="8">
        <v>0.12</v>
      </c>
      <c r="U75" s="8">
        <f t="shared" si="4"/>
        <v>2.4299999999999997</v>
      </c>
      <c r="V75" s="31">
        <v>1.89</v>
      </c>
      <c r="W75" s="8">
        <v>0</v>
      </c>
      <c r="X75" s="8">
        <v>0.76</v>
      </c>
      <c r="Y75" s="8">
        <v>0.34</v>
      </c>
      <c r="Z75" s="8">
        <v>1</v>
      </c>
      <c r="AA75" s="8">
        <v>0</v>
      </c>
      <c r="AB75" s="7">
        <v>0</v>
      </c>
      <c r="AC75" s="7">
        <v>0</v>
      </c>
      <c r="AD75" s="9">
        <f t="shared" si="3"/>
        <v>0</v>
      </c>
      <c r="AE75" s="10" t="e">
        <f>#REF!+AD75</f>
        <v>#REF!</v>
      </c>
    </row>
    <row r="76" spans="1:31">
      <c r="A76" s="6" t="s">
        <v>103</v>
      </c>
      <c r="B76" s="7">
        <v>6.44</v>
      </c>
      <c r="C76" s="7">
        <v>0</v>
      </c>
      <c r="D76" s="8">
        <v>0.34</v>
      </c>
      <c r="E76" s="8">
        <v>0</v>
      </c>
      <c r="F76" s="31">
        <v>0.54</v>
      </c>
      <c r="G76" s="8">
        <v>0.32</v>
      </c>
      <c r="H76" s="8">
        <v>0.63</v>
      </c>
      <c r="I76" s="8">
        <v>0.15</v>
      </c>
      <c r="J76" s="8">
        <v>0</v>
      </c>
      <c r="K76" s="8">
        <v>0.19</v>
      </c>
      <c r="L76" s="8">
        <v>0</v>
      </c>
      <c r="M76" s="8">
        <v>0.16</v>
      </c>
      <c r="N76" s="7">
        <v>0</v>
      </c>
      <c r="O76" s="7">
        <v>0</v>
      </c>
      <c r="P76" s="7">
        <v>0</v>
      </c>
      <c r="Q76" s="7">
        <v>0</v>
      </c>
      <c r="R76" s="8">
        <v>0</v>
      </c>
      <c r="S76" s="8">
        <v>0</v>
      </c>
      <c r="T76" s="8">
        <v>0.12</v>
      </c>
      <c r="U76" s="8">
        <f t="shared" si="4"/>
        <v>2.4299999999999997</v>
      </c>
      <c r="V76" s="31">
        <v>1.89</v>
      </c>
      <c r="W76" s="8">
        <v>0</v>
      </c>
      <c r="X76" s="8">
        <v>0.76</v>
      </c>
      <c r="Y76" s="8">
        <v>0.34</v>
      </c>
      <c r="Z76" s="8">
        <v>1</v>
      </c>
      <c r="AA76" s="8">
        <v>0</v>
      </c>
      <c r="AB76" s="7">
        <v>0</v>
      </c>
      <c r="AC76" s="7">
        <v>0</v>
      </c>
      <c r="AD76" s="9">
        <f t="shared" si="3"/>
        <v>0</v>
      </c>
      <c r="AE76" s="10" t="e">
        <f>#REF!+AD76</f>
        <v>#REF!</v>
      </c>
    </row>
    <row r="77" spans="1:31">
      <c r="A77" s="6" t="s">
        <v>104</v>
      </c>
      <c r="B77" s="7">
        <v>6.44</v>
      </c>
      <c r="C77" s="7">
        <v>0</v>
      </c>
      <c r="D77" s="8">
        <v>0.34</v>
      </c>
      <c r="E77" s="8">
        <v>0</v>
      </c>
      <c r="F77" s="31">
        <v>0.54</v>
      </c>
      <c r="G77" s="8">
        <v>0.32</v>
      </c>
      <c r="H77" s="8">
        <v>0.63</v>
      </c>
      <c r="I77" s="8">
        <v>0.15</v>
      </c>
      <c r="J77" s="8">
        <v>0</v>
      </c>
      <c r="K77" s="8">
        <v>0.19</v>
      </c>
      <c r="L77" s="8">
        <v>0</v>
      </c>
      <c r="M77" s="8">
        <v>0.16</v>
      </c>
      <c r="N77" s="7">
        <v>0</v>
      </c>
      <c r="O77" s="7">
        <v>0</v>
      </c>
      <c r="P77" s="7">
        <v>0</v>
      </c>
      <c r="Q77" s="7">
        <v>0</v>
      </c>
      <c r="R77" s="8">
        <v>0</v>
      </c>
      <c r="S77" s="8">
        <v>0</v>
      </c>
      <c r="T77" s="8">
        <v>0.12</v>
      </c>
      <c r="U77" s="8">
        <f t="shared" si="4"/>
        <v>2.4299999999999997</v>
      </c>
      <c r="V77" s="31">
        <v>1.89</v>
      </c>
      <c r="W77" s="8">
        <v>0</v>
      </c>
      <c r="X77" s="8">
        <v>0.76</v>
      </c>
      <c r="Y77" s="8">
        <v>0.34</v>
      </c>
      <c r="Z77" s="8">
        <v>1</v>
      </c>
      <c r="AA77" s="8">
        <v>0</v>
      </c>
      <c r="AB77" s="7">
        <v>0</v>
      </c>
      <c r="AC77" s="7">
        <v>0</v>
      </c>
      <c r="AD77" s="9">
        <f t="shared" si="3"/>
        <v>0</v>
      </c>
      <c r="AE77" s="10" t="e">
        <f>#REF!+AD77</f>
        <v>#REF!</v>
      </c>
    </row>
    <row r="78" spans="1:31">
      <c r="A78" s="6" t="s">
        <v>105</v>
      </c>
      <c r="B78" s="7">
        <v>11.23</v>
      </c>
      <c r="C78" s="7">
        <v>1.48</v>
      </c>
      <c r="D78" s="8">
        <v>0.34</v>
      </c>
      <c r="E78" s="8">
        <v>0</v>
      </c>
      <c r="F78" s="31">
        <v>0.54</v>
      </c>
      <c r="G78" s="8">
        <v>1.24</v>
      </c>
      <c r="H78" s="8">
        <v>0</v>
      </c>
      <c r="I78" s="8">
        <v>0.88</v>
      </c>
      <c r="J78" s="8">
        <v>0</v>
      </c>
      <c r="K78" s="8">
        <v>0.11</v>
      </c>
      <c r="L78" s="8">
        <v>0</v>
      </c>
      <c r="M78" s="8">
        <v>0.16</v>
      </c>
      <c r="N78" s="7">
        <v>0</v>
      </c>
      <c r="O78" s="7">
        <v>0.1</v>
      </c>
      <c r="P78" s="7">
        <v>0.04</v>
      </c>
      <c r="Q78" s="7">
        <v>0</v>
      </c>
      <c r="R78" s="8">
        <v>0</v>
      </c>
      <c r="S78" s="8">
        <v>0</v>
      </c>
      <c r="T78" s="8">
        <v>0.38</v>
      </c>
      <c r="U78" s="8">
        <f t="shared" si="4"/>
        <v>2.4299999999999997</v>
      </c>
      <c r="V78" s="31">
        <v>1.89</v>
      </c>
      <c r="W78" s="8">
        <v>0</v>
      </c>
      <c r="X78" s="8">
        <v>0.92</v>
      </c>
      <c r="Y78" s="8">
        <v>0.34</v>
      </c>
      <c r="Z78" s="8">
        <v>1.49</v>
      </c>
      <c r="AA78" s="8">
        <v>0</v>
      </c>
      <c r="AB78" s="7">
        <v>0</v>
      </c>
      <c r="AC78" s="7">
        <v>0</v>
      </c>
      <c r="AD78" s="9">
        <f t="shared" si="3"/>
        <v>1.3200000000000003</v>
      </c>
      <c r="AE78" s="10" t="e">
        <f>#REF!+AD78</f>
        <v>#REF!</v>
      </c>
    </row>
    <row r="79" spans="1:31">
      <c r="A79" s="6" t="s">
        <v>106</v>
      </c>
      <c r="B79" s="7">
        <v>18.98</v>
      </c>
      <c r="C79" s="7">
        <v>2.35</v>
      </c>
      <c r="D79" s="8">
        <v>0.34</v>
      </c>
      <c r="E79" s="8">
        <v>0</v>
      </c>
      <c r="F79" s="31">
        <v>0.57999999999999996</v>
      </c>
      <c r="G79" s="8">
        <v>4</v>
      </c>
      <c r="H79" s="8">
        <v>0</v>
      </c>
      <c r="I79" s="8">
        <v>0.69</v>
      </c>
      <c r="J79" s="8">
        <v>0.11</v>
      </c>
      <c r="K79" s="8">
        <v>0.19</v>
      </c>
      <c r="L79" s="8">
        <v>0.54</v>
      </c>
      <c r="M79" s="8">
        <v>0.16</v>
      </c>
      <c r="N79" s="7">
        <v>0</v>
      </c>
      <c r="O79" s="7">
        <v>0.1</v>
      </c>
      <c r="P79" s="7">
        <v>0.04</v>
      </c>
      <c r="Q79" s="7">
        <v>0</v>
      </c>
      <c r="R79" s="8">
        <v>0</v>
      </c>
      <c r="S79" s="8">
        <v>0</v>
      </c>
      <c r="T79" s="8">
        <v>0.43</v>
      </c>
      <c r="U79" s="8">
        <f t="shared" si="4"/>
        <v>2.61</v>
      </c>
      <c r="V79" s="31">
        <v>2.0299999999999998</v>
      </c>
      <c r="W79" s="8">
        <v>0</v>
      </c>
      <c r="X79" s="8">
        <v>0.92</v>
      </c>
      <c r="Y79" s="8">
        <v>0.34</v>
      </c>
      <c r="Z79" s="8">
        <v>1.64</v>
      </c>
      <c r="AA79" s="8">
        <v>0</v>
      </c>
      <c r="AB79" s="7">
        <v>0</v>
      </c>
      <c r="AC79" s="7">
        <v>0</v>
      </c>
      <c r="AD79" s="9">
        <f t="shared" si="3"/>
        <v>4.5200000000000049</v>
      </c>
      <c r="AE79" s="10" t="e">
        <f>#REF!+AD79</f>
        <v>#REF!</v>
      </c>
    </row>
    <row r="80" spans="1:31">
      <c r="A80" s="6" t="s">
        <v>107</v>
      </c>
      <c r="B80" s="7">
        <v>18.149999999999999</v>
      </c>
      <c r="C80" s="7">
        <v>1.41</v>
      </c>
      <c r="D80" s="8">
        <v>0.34</v>
      </c>
      <c r="E80" s="8">
        <v>1.1399999999999999</v>
      </c>
      <c r="F80" s="31">
        <v>0</v>
      </c>
      <c r="G80" s="8">
        <v>3.5</v>
      </c>
      <c r="H80" s="8">
        <v>0</v>
      </c>
      <c r="I80" s="8">
        <v>0.79</v>
      </c>
      <c r="J80" s="8">
        <v>0</v>
      </c>
      <c r="K80" s="8">
        <v>0.11</v>
      </c>
      <c r="L80" s="7">
        <v>0.54</v>
      </c>
      <c r="M80" s="8">
        <v>0.16</v>
      </c>
      <c r="N80" s="7">
        <v>0</v>
      </c>
      <c r="O80" s="7">
        <v>0.1</v>
      </c>
      <c r="P80" s="7">
        <v>0.04</v>
      </c>
      <c r="Q80" s="7">
        <v>2.61</v>
      </c>
      <c r="R80" s="8">
        <f>'[2]Лифт-2015'!L14</f>
        <v>0</v>
      </c>
      <c r="S80" s="8">
        <f>'[2]Лифт-2015'!P14</f>
        <v>5.5820344368586024E-2</v>
      </c>
      <c r="T80" s="8">
        <v>0.94</v>
      </c>
      <c r="U80" s="8">
        <f t="shared" si="4"/>
        <v>1.63</v>
      </c>
      <c r="V80" s="31">
        <v>1.63</v>
      </c>
      <c r="W80" s="8">
        <f>[2]КГМ!K82</f>
        <v>0.48107644970089081</v>
      </c>
      <c r="X80" s="8">
        <v>1.22</v>
      </c>
      <c r="Y80" s="8">
        <v>0.34</v>
      </c>
      <c r="Z80" s="8">
        <v>2.2000000000000002</v>
      </c>
      <c r="AA80" s="8">
        <v>0</v>
      </c>
      <c r="AB80" s="7">
        <f>'[2]Лифт-страх.'!G14</f>
        <v>2.5763235862424322E-2</v>
      </c>
      <c r="AC80" s="7">
        <v>0</v>
      </c>
      <c r="AD80" s="9">
        <f t="shared" si="3"/>
        <v>0.51733997006810029</v>
      </c>
      <c r="AE80" s="10" t="e">
        <f>#REF!+AD80</f>
        <v>#REF!</v>
      </c>
    </row>
    <row r="81" spans="1:31">
      <c r="A81" s="6" t="s">
        <v>108</v>
      </c>
      <c r="B81" s="7">
        <v>10.93</v>
      </c>
      <c r="C81" s="7">
        <v>0</v>
      </c>
      <c r="D81" s="8">
        <v>0.34</v>
      </c>
      <c r="E81" s="8">
        <v>0</v>
      </c>
      <c r="F81" s="31">
        <v>0.54</v>
      </c>
      <c r="G81" s="8">
        <f>2+0.16</f>
        <v>2.16</v>
      </c>
      <c r="H81" s="8">
        <v>1.91</v>
      </c>
      <c r="I81" s="8">
        <v>0.55000000000000004</v>
      </c>
      <c r="J81" s="8">
        <v>0</v>
      </c>
      <c r="K81" s="8">
        <v>0.11</v>
      </c>
      <c r="L81" s="8">
        <v>0</v>
      </c>
      <c r="M81" s="8">
        <v>0.16</v>
      </c>
      <c r="N81" s="7">
        <v>0</v>
      </c>
      <c r="O81" s="7">
        <v>0.1</v>
      </c>
      <c r="P81" s="7">
        <v>0.04</v>
      </c>
      <c r="Q81" s="7">
        <v>0</v>
      </c>
      <c r="R81" s="8">
        <v>0</v>
      </c>
      <c r="S81" s="8">
        <v>0</v>
      </c>
      <c r="T81" s="8">
        <v>0.38</v>
      </c>
      <c r="U81" s="8">
        <f t="shared" si="4"/>
        <v>2.4299999999999997</v>
      </c>
      <c r="V81" s="31">
        <v>1.89</v>
      </c>
      <c r="W81" s="8">
        <v>0</v>
      </c>
      <c r="X81" s="8">
        <v>0.92</v>
      </c>
      <c r="Y81" s="8">
        <v>0.34</v>
      </c>
      <c r="Z81" s="8">
        <v>1.49</v>
      </c>
      <c r="AA81" s="8">
        <v>0</v>
      </c>
      <c r="AB81" s="7">
        <v>0</v>
      </c>
      <c r="AC81" s="7">
        <v>0</v>
      </c>
      <c r="AD81" s="9">
        <f t="shared" si="3"/>
        <v>0</v>
      </c>
      <c r="AE81" s="10" t="e">
        <f>#REF!+AD81</f>
        <v>#REF!</v>
      </c>
    </row>
    <row r="82" spans="1:31">
      <c r="A82" s="6" t="s">
        <v>109</v>
      </c>
      <c r="B82" s="7">
        <v>20.81</v>
      </c>
      <c r="C82" s="7">
        <v>1.41</v>
      </c>
      <c r="D82" s="8">
        <v>0.34</v>
      </c>
      <c r="E82" s="8">
        <v>1.1399999999999999</v>
      </c>
      <c r="F82" s="31">
        <v>0</v>
      </c>
      <c r="G82" s="8">
        <v>4.51</v>
      </c>
      <c r="H82" s="8">
        <v>0</v>
      </c>
      <c r="I82" s="8">
        <v>0.79</v>
      </c>
      <c r="J82" s="8">
        <v>0.28999999999999998</v>
      </c>
      <c r="K82" s="8">
        <v>0.11</v>
      </c>
      <c r="L82" s="7">
        <v>0.54</v>
      </c>
      <c r="M82" s="8">
        <v>0.16</v>
      </c>
      <c r="N82" s="7">
        <v>0</v>
      </c>
      <c r="O82" s="7">
        <v>0.1</v>
      </c>
      <c r="P82" s="7">
        <v>0.04</v>
      </c>
      <c r="Q82" s="7">
        <v>2.9</v>
      </c>
      <c r="R82" s="8">
        <v>0</v>
      </c>
      <c r="S82" s="8">
        <v>0.06</v>
      </c>
      <c r="T82" s="8">
        <v>0.94</v>
      </c>
      <c r="U82" s="8">
        <f t="shared" si="4"/>
        <v>1.63</v>
      </c>
      <c r="V82" s="31">
        <v>1.63</v>
      </c>
      <c r="W82" s="13">
        <v>0.26</v>
      </c>
      <c r="X82" s="8">
        <v>1.22</v>
      </c>
      <c r="Y82" s="8">
        <v>0.34</v>
      </c>
      <c r="Z82" s="13">
        <v>2</v>
      </c>
      <c r="AA82" s="8">
        <v>0</v>
      </c>
      <c r="AB82" s="7">
        <v>0.03</v>
      </c>
      <c r="AC82" s="7">
        <v>0</v>
      </c>
      <c r="AD82" s="9">
        <f t="shared" si="3"/>
        <v>1.9999999999999964</v>
      </c>
      <c r="AE82" s="10" t="e">
        <f>#REF!+AD82</f>
        <v>#REF!</v>
      </c>
    </row>
    <row r="83" spans="1:31">
      <c r="A83" s="6" t="s">
        <v>110</v>
      </c>
      <c r="B83" s="7">
        <v>10.93</v>
      </c>
      <c r="C83" s="7">
        <v>0</v>
      </c>
      <c r="D83" s="8">
        <v>0.34</v>
      </c>
      <c r="E83" s="8">
        <v>0</v>
      </c>
      <c r="F83" s="31">
        <v>0.54</v>
      </c>
      <c r="G83" s="8">
        <f>2+0.16</f>
        <v>2.16</v>
      </c>
      <c r="H83" s="8">
        <v>1.29</v>
      </c>
      <c r="I83" s="8">
        <v>0.55000000000000004</v>
      </c>
      <c r="J83" s="8">
        <v>0</v>
      </c>
      <c r="K83" s="8">
        <v>0.19</v>
      </c>
      <c r="L83" s="8">
        <v>0.54</v>
      </c>
      <c r="M83" s="8">
        <v>0.16</v>
      </c>
      <c r="N83" s="7">
        <v>0</v>
      </c>
      <c r="O83" s="7">
        <v>0.1</v>
      </c>
      <c r="P83" s="7">
        <v>0.04</v>
      </c>
      <c r="Q83" s="7">
        <v>0</v>
      </c>
      <c r="R83" s="8">
        <v>0</v>
      </c>
      <c r="S83" s="8">
        <v>0</v>
      </c>
      <c r="T83" s="8">
        <v>0.38</v>
      </c>
      <c r="U83" s="8">
        <f t="shared" si="4"/>
        <v>2.4299999999999997</v>
      </c>
      <c r="V83" s="31">
        <v>1.89</v>
      </c>
      <c r="W83" s="8">
        <v>0</v>
      </c>
      <c r="X83" s="8">
        <v>0.92</v>
      </c>
      <c r="Y83" s="8">
        <v>0.34</v>
      </c>
      <c r="Z83" s="8">
        <v>1.49</v>
      </c>
      <c r="AA83" s="8">
        <v>0</v>
      </c>
      <c r="AB83" s="7">
        <v>0</v>
      </c>
      <c r="AC83" s="7">
        <v>0</v>
      </c>
      <c r="AD83" s="9">
        <f t="shared" si="3"/>
        <v>0</v>
      </c>
      <c r="AE83" s="10" t="e">
        <f>#REF!+AD83</f>
        <v>#REF!</v>
      </c>
    </row>
    <row r="84" spans="1:31">
      <c r="A84" s="6" t="s">
        <v>111</v>
      </c>
      <c r="B84" s="7">
        <v>16.850000000000001</v>
      </c>
      <c r="C84" s="7">
        <v>1.71</v>
      </c>
      <c r="D84" s="8">
        <v>0.34</v>
      </c>
      <c r="E84" s="8">
        <v>0</v>
      </c>
      <c r="F84" s="31">
        <v>0.57999999999999996</v>
      </c>
      <c r="G84" s="8">
        <v>4.5199999999999996</v>
      </c>
      <c r="H84" s="8">
        <v>0</v>
      </c>
      <c r="I84" s="8">
        <v>0.75</v>
      </c>
      <c r="J84" s="8">
        <v>0.5</v>
      </c>
      <c r="K84" s="8">
        <v>0.19</v>
      </c>
      <c r="L84" s="8">
        <v>0.54</v>
      </c>
      <c r="M84" s="8">
        <v>0.16</v>
      </c>
      <c r="N84" s="7">
        <v>0</v>
      </c>
      <c r="O84" s="7">
        <v>0.1</v>
      </c>
      <c r="P84" s="7">
        <v>0.04</v>
      </c>
      <c r="Q84" s="7">
        <v>0</v>
      </c>
      <c r="R84" s="8">
        <v>0</v>
      </c>
      <c r="S84" s="8">
        <v>0</v>
      </c>
      <c r="T84" s="8">
        <v>0.43</v>
      </c>
      <c r="U84" s="8">
        <f t="shared" si="4"/>
        <v>2.61</v>
      </c>
      <c r="V84" s="31">
        <v>2.0299999999999998</v>
      </c>
      <c r="W84" s="8">
        <v>0</v>
      </c>
      <c r="X84" s="8">
        <v>0.92</v>
      </c>
      <c r="Y84" s="8">
        <v>0.34</v>
      </c>
      <c r="Z84" s="8">
        <v>1.64</v>
      </c>
      <c r="AA84" s="8">
        <v>0</v>
      </c>
      <c r="AB84" s="7">
        <v>0</v>
      </c>
      <c r="AC84" s="7">
        <v>0</v>
      </c>
      <c r="AD84" s="9">
        <f t="shared" si="3"/>
        <v>2.0600000000000041</v>
      </c>
      <c r="AE84" s="10" t="e">
        <f>#REF!+AD84</f>
        <v>#REF!</v>
      </c>
    </row>
    <row r="85" spans="1:31">
      <c r="A85" s="6" t="s">
        <v>112</v>
      </c>
      <c r="B85" s="7">
        <v>18.72</v>
      </c>
      <c r="C85" s="7">
        <v>1.71</v>
      </c>
      <c r="D85" s="8">
        <v>0.34</v>
      </c>
      <c r="E85" s="8">
        <v>0</v>
      </c>
      <c r="F85" s="31">
        <v>0.57999999999999996</v>
      </c>
      <c r="G85" s="8">
        <v>4.5199999999999996</v>
      </c>
      <c r="H85" s="8">
        <v>0</v>
      </c>
      <c r="I85" s="8">
        <v>0</v>
      </c>
      <c r="J85" s="8">
        <v>0.13</v>
      </c>
      <c r="K85" s="8">
        <v>0.19</v>
      </c>
      <c r="L85" s="8">
        <v>0.54</v>
      </c>
      <c r="M85" s="8">
        <v>0.16</v>
      </c>
      <c r="N85" s="7">
        <v>0</v>
      </c>
      <c r="O85" s="7">
        <v>0.1</v>
      </c>
      <c r="P85" s="7">
        <v>0.04</v>
      </c>
      <c r="Q85" s="7">
        <v>0</v>
      </c>
      <c r="R85" s="8">
        <v>0</v>
      </c>
      <c r="S85" s="8">
        <v>0</v>
      </c>
      <c r="T85" s="8">
        <v>0.43</v>
      </c>
      <c r="U85" s="8">
        <f t="shared" si="4"/>
        <v>2.61</v>
      </c>
      <c r="V85" s="31">
        <v>2.0299999999999998</v>
      </c>
      <c r="W85" s="8">
        <v>0</v>
      </c>
      <c r="X85" s="8">
        <v>0.92</v>
      </c>
      <c r="Y85" s="8">
        <v>0.34</v>
      </c>
      <c r="Z85" s="8">
        <v>1.64</v>
      </c>
      <c r="AA85" s="8">
        <v>0</v>
      </c>
      <c r="AB85" s="7">
        <v>0</v>
      </c>
      <c r="AC85" s="7">
        <v>0</v>
      </c>
      <c r="AD85" s="9">
        <f t="shared" si="3"/>
        <v>5.0500000000000007</v>
      </c>
      <c r="AE85" s="10" t="e">
        <f>#REF!+AD85</f>
        <v>#REF!</v>
      </c>
    </row>
    <row r="86" spans="1:31">
      <c r="A86" s="6" t="s">
        <v>113</v>
      </c>
      <c r="B86" s="7">
        <v>10.93</v>
      </c>
      <c r="C86" s="7">
        <v>0</v>
      </c>
      <c r="D86" s="8">
        <v>0.34</v>
      </c>
      <c r="E86" s="8">
        <v>0</v>
      </c>
      <c r="F86" s="31">
        <v>0.54</v>
      </c>
      <c r="G86" s="8">
        <f>2+0.16</f>
        <v>2.16</v>
      </c>
      <c r="H86" s="8">
        <v>1.29</v>
      </c>
      <c r="I86" s="8">
        <v>0.55000000000000004</v>
      </c>
      <c r="J86" s="8">
        <v>0</v>
      </c>
      <c r="K86" s="8">
        <v>0.19</v>
      </c>
      <c r="L86" s="8">
        <v>0.54</v>
      </c>
      <c r="M86" s="8">
        <v>0.16</v>
      </c>
      <c r="N86" s="7">
        <v>0</v>
      </c>
      <c r="O86" s="7">
        <v>0.1</v>
      </c>
      <c r="P86" s="7">
        <v>0.04</v>
      </c>
      <c r="Q86" s="7">
        <v>0</v>
      </c>
      <c r="R86" s="8">
        <v>0</v>
      </c>
      <c r="S86" s="8">
        <v>0</v>
      </c>
      <c r="T86" s="8">
        <v>0.38</v>
      </c>
      <c r="U86" s="8">
        <f t="shared" si="4"/>
        <v>2.4299999999999997</v>
      </c>
      <c r="V86" s="31">
        <v>1.89</v>
      </c>
      <c r="W86" s="8">
        <v>0</v>
      </c>
      <c r="X86" s="8">
        <v>0.92</v>
      </c>
      <c r="Y86" s="8">
        <v>0.34</v>
      </c>
      <c r="Z86" s="8">
        <v>1.49</v>
      </c>
      <c r="AA86" s="8">
        <v>0</v>
      </c>
      <c r="AB86" s="7">
        <v>0</v>
      </c>
      <c r="AC86" s="7">
        <v>0</v>
      </c>
      <c r="AD86" s="9">
        <f t="shared" si="3"/>
        <v>0</v>
      </c>
      <c r="AE86" s="10" t="e">
        <f>#REF!+AD86</f>
        <v>#REF!</v>
      </c>
    </row>
    <row r="87" spans="1:31">
      <c r="A87" s="6" t="s">
        <v>114</v>
      </c>
      <c r="B87" s="7">
        <v>6.44</v>
      </c>
      <c r="C87" s="7">
        <v>0</v>
      </c>
      <c r="D87" s="8">
        <v>0.34</v>
      </c>
      <c r="E87" s="8">
        <v>0</v>
      </c>
      <c r="F87" s="31">
        <v>0.54</v>
      </c>
      <c r="G87" s="8">
        <v>0.42</v>
      </c>
      <c r="H87" s="8">
        <v>0.53</v>
      </c>
      <c r="I87" s="8">
        <v>0.15</v>
      </c>
      <c r="J87" s="8">
        <v>0</v>
      </c>
      <c r="K87" s="8">
        <v>0.19</v>
      </c>
      <c r="L87" s="8">
        <v>0</v>
      </c>
      <c r="M87" s="8">
        <v>0.16</v>
      </c>
      <c r="N87" s="7">
        <v>0</v>
      </c>
      <c r="O87" s="7">
        <v>0</v>
      </c>
      <c r="P87" s="7">
        <v>0</v>
      </c>
      <c r="Q87" s="7">
        <v>0</v>
      </c>
      <c r="R87" s="8">
        <v>0</v>
      </c>
      <c r="S87" s="8">
        <v>0</v>
      </c>
      <c r="T87" s="8">
        <v>0.12</v>
      </c>
      <c r="U87" s="8">
        <f t="shared" si="4"/>
        <v>2.4299999999999997</v>
      </c>
      <c r="V87" s="31">
        <v>1.89</v>
      </c>
      <c r="W87" s="8">
        <v>0</v>
      </c>
      <c r="X87" s="8">
        <v>0.76</v>
      </c>
      <c r="Y87" s="8">
        <v>0.34</v>
      </c>
      <c r="Z87" s="8">
        <v>1</v>
      </c>
      <c r="AA87" s="8">
        <v>0</v>
      </c>
      <c r="AB87" s="7">
        <v>0</v>
      </c>
      <c r="AC87" s="7">
        <v>0</v>
      </c>
      <c r="AD87" s="9">
        <f t="shared" si="3"/>
        <v>0</v>
      </c>
      <c r="AE87" s="10" t="e">
        <f>#REF!+AD87</f>
        <v>#REF!</v>
      </c>
    </row>
    <row r="88" spans="1:31">
      <c r="A88" s="6" t="s">
        <v>115</v>
      </c>
      <c r="B88" s="7">
        <v>6.44</v>
      </c>
      <c r="C88" s="7">
        <v>0</v>
      </c>
      <c r="D88" s="8">
        <v>0.34</v>
      </c>
      <c r="E88" s="8">
        <v>0</v>
      </c>
      <c r="F88" s="31">
        <v>0.54</v>
      </c>
      <c r="G88" s="8">
        <v>0.42</v>
      </c>
      <c r="H88" s="8">
        <v>0.53</v>
      </c>
      <c r="I88" s="8">
        <v>0.15</v>
      </c>
      <c r="J88" s="8">
        <v>0</v>
      </c>
      <c r="K88" s="8">
        <v>0.19</v>
      </c>
      <c r="L88" s="8">
        <v>0</v>
      </c>
      <c r="M88" s="8">
        <v>0.16</v>
      </c>
      <c r="N88" s="7">
        <v>0</v>
      </c>
      <c r="O88" s="7">
        <v>0</v>
      </c>
      <c r="P88" s="7">
        <v>0</v>
      </c>
      <c r="Q88" s="7">
        <v>0</v>
      </c>
      <c r="R88" s="8">
        <v>0</v>
      </c>
      <c r="S88" s="8">
        <v>0</v>
      </c>
      <c r="T88" s="8">
        <v>0.12</v>
      </c>
      <c r="U88" s="8">
        <f t="shared" si="4"/>
        <v>2.4299999999999997</v>
      </c>
      <c r="V88" s="31">
        <v>1.89</v>
      </c>
      <c r="W88" s="8">
        <v>0</v>
      </c>
      <c r="X88" s="8">
        <v>0.76</v>
      </c>
      <c r="Y88" s="8">
        <v>0.34</v>
      </c>
      <c r="Z88" s="8">
        <v>1</v>
      </c>
      <c r="AA88" s="8">
        <v>0</v>
      </c>
      <c r="AB88" s="7">
        <v>0</v>
      </c>
      <c r="AC88" s="7">
        <v>0</v>
      </c>
      <c r="AD88" s="9">
        <f t="shared" si="3"/>
        <v>0</v>
      </c>
      <c r="AE88" s="10" t="e">
        <f>#REF!+AD88</f>
        <v>#REF!</v>
      </c>
    </row>
    <row r="89" spans="1:31">
      <c r="A89" s="6" t="s">
        <v>116</v>
      </c>
      <c r="B89" s="7">
        <v>7.97</v>
      </c>
      <c r="C89" s="7">
        <v>0</v>
      </c>
      <c r="D89" s="8">
        <v>0.34</v>
      </c>
      <c r="E89" s="8">
        <v>0</v>
      </c>
      <c r="F89" s="31">
        <v>0.54</v>
      </c>
      <c r="G89" s="8">
        <f>1.18+0.15</f>
        <v>1.3299999999999998</v>
      </c>
      <c r="H89" s="8">
        <v>0.43</v>
      </c>
      <c r="I89" s="8">
        <v>0.1</v>
      </c>
      <c r="J89" s="8">
        <v>0</v>
      </c>
      <c r="K89" s="8">
        <v>0.19</v>
      </c>
      <c r="L89" s="8">
        <v>0</v>
      </c>
      <c r="M89" s="8">
        <v>0.16</v>
      </c>
      <c r="N89" s="7">
        <v>0</v>
      </c>
      <c r="O89" s="7">
        <v>0</v>
      </c>
      <c r="P89" s="7">
        <v>0</v>
      </c>
      <c r="Q89" s="7">
        <v>0</v>
      </c>
      <c r="R89" s="8">
        <v>0</v>
      </c>
      <c r="S89" s="8">
        <v>0</v>
      </c>
      <c r="T89" s="8">
        <v>0.31</v>
      </c>
      <c r="U89" s="8">
        <f t="shared" si="4"/>
        <v>2.4299999999999997</v>
      </c>
      <c r="V89" s="31">
        <v>1.89</v>
      </c>
      <c r="W89" s="8">
        <v>0</v>
      </c>
      <c r="X89" s="8">
        <v>0.85</v>
      </c>
      <c r="Y89" s="8">
        <v>0.34</v>
      </c>
      <c r="Z89" s="8">
        <v>1.49</v>
      </c>
      <c r="AA89" s="8">
        <v>0</v>
      </c>
      <c r="AB89" s="7">
        <v>0</v>
      </c>
      <c r="AC89" s="7">
        <v>0</v>
      </c>
      <c r="AD89" s="9">
        <f t="shared" si="3"/>
        <v>0</v>
      </c>
      <c r="AE89" s="10" t="e">
        <f>#REF!+AD89</f>
        <v>#REF!</v>
      </c>
    </row>
    <row r="90" spans="1:31">
      <c r="A90" s="6" t="s">
        <v>117</v>
      </c>
      <c r="B90" s="7">
        <v>6.44</v>
      </c>
      <c r="C90" s="7">
        <v>0</v>
      </c>
      <c r="D90" s="8">
        <v>0.34</v>
      </c>
      <c r="E90" s="8">
        <v>0</v>
      </c>
      <c r="F90" s="31">
        <v>0.54</v>
      </c>
      <c r="G90" s="8">
        <v>0.42</v>
      </c>
      <c r="H90" s="8">
        <v>0.53</v>
      </c>
      <c r="I90" s="8">
        <v>0.15</v>
      </c>
      <c r="J90" s="8">
        <v>0</v>
      </c>
      <c r="K90" s="8">
        <v>0.19</v>
      </c>
      <c r="L90" s="8">
        <v>0</v>
      </c>
      <c r="M90" s="8">
        <v>0.16</v>
      </c>
      <c r="N90" s="7">
        <v>0</v>
      </c>
      <c r="O90" s="7">
        <v>0</v>
      </c>
      <c r="P90" s="7">
        <v>0</v>
      </c>
      <c r="Q90" s="7">
        <v>0</v>
      </c>
      <c r="R90" s="8">
        <v>0</v>
      </c>
      <c r="S90" s="8">
        <v>0</v>
      </c>
      <c r="T90" s="8">
        <v>0.12</v>
      </c>
      <c r="U90" s="8">
        <f t="shared" si="4"/>
        <v>2.4299999999999997</v>
      </c>
      <c r="V90" s="31">
        <v>1.89</v>
      </c>
      <c r="W90" s="8">
        <v>0</v>
      </c>
      <c r="X90" s="8">
        <v>0.76</v>
      </c>
      <c r="Y90" s="8">
        <v>0.34</v>
      </c>
      <c r="Z90" s="8">
        <v>1</v>
      </c>
      <c r="AA90" s="8">
        <v>0</v>
      </c>
      <c r="AB90" s="7">
        <v>0</v>
      </c>
      <c r="AC90" s="7">
        <v>0</v>
      </c>
      <c r="AD90" s="9">
        <f t="shared" si="3"/>
        <v>0</v>
      </c>
      <c r="AE90" s="10" t="e">
        <f>#REF!+AD90</f>
        <v>#REF!</v>
      </c>
    </row>
    <row r="91" spans="1:31">
      <c r="A91" s="6" t="s">
        <v>118</v>
      </c>
      <c r="B91" s="7">
        <v>7.97</v>
      </c>
      <c r="C91" s="7">
        <v>0</v>
      </c>
      <c r="D91" s="8">
        <v>0.34</v>
      </c>
      <c r="E91" s="8">
        <v>0</v>
      </c>
      <c r="F91" s="31">
        <v>0.54</v>
      </c>
      <c r="G91" s="8">
        <f>1.18+0.15</f>
        <v>1.3299999999999998</v>
      </c>
      <c r="H91" s="8">
        <v>0.43</v>
      </c>
      <c r="I91" s="8">
        <v>0.1</v>
      </c>
      <c r="J91" s="8">
        <v>0</v>
      </c>
      <c r="K91" s="8">
        <v>0.19</v>
      </c>
      <c r="L91" s="8">
        <v>0</v>
      </c>
      <c r="M91" s="8">
        <v>0.16</v>
      </c>
      <c r="N91" s="7">
        <v>0</v>
      </c>
      <c r="O91" s="7">
        <v>0</v>
      </c>
      <c r="P91" s="7">
        <v>0</v>
      </c>
      <c r="Q91" s="7">
        <v>0</v>
      </c>
      <c r="R91" s="8">
        <v>0</v>
      </c>
      <c r="S91" s="8">
        <v>0</v>
      </c>
      <c r="T91" s="8">
        <v>0.31</v>
      </c>
      <c r="U91" s="8">
        <f t="shared" si="4"/>
        <v>2.4299999999999997</v>
      </c>
      <c r="V91" s="31">
        <v>1.89</v>
      </c>
      <c r="W91" s="8">
        <v>0</v>
      </c>
      <c r="X91" s="8">
        <v>0.85</v>
      </c>
      <c r="Y91" s="8">
        <v>0.34</v>
      </c>
      <c r="Z91" s="8">
        <v>1.49</v>
      </c>
      <c r="AA91" s="8">
        <v>0</v>
      </c>
      <c r="AB91" s="7">
        <v>0</v>
      </c>
      <c r="AC91" s="7">
        <v>0</v>
      </c>
      <c r="AD91" s="9">
        <f t="shared" si="3"/>
        <v>0</v>
      </c>
      <c r="AE91" s="10" t="e">
        <f>#REF!+AD91</f>
        <v>#REF!</v>
      </c>
    </row>
    <row r="92" spans="1:31">
      <c r="A92" s="6" t="s">
        <v>119</v>
      </c>
      <c r="B92" s="7">
        <v>7.97</v>
      </c>
      <c r="C92" s="7">
        <v>0</v>
      </c>
      <c r="D92" s="8">
        <v>0.34</v>
      </c>
      <c r="E92" s="8">
        <v>0</v>
      </c>
      <c r="F92" s="31">
        <v>0.54</v>
      </c>
      <c r="G92" s="8">
        <f>1.18+0.15</f>
        <v>1.3299999999999998</v>
      </c>
      <c r="H92" s="8">
        <v>0.43</v>
      </c>
      <c r="I92" s="8">
        <v>0.1</v>
      </c>
      <c r="J92" s="8">
        <v>0</v>
      </c>
      <c r="K92" s="8">
        <v>0.19</v>
      </c>
      <c r="L92" s="8">
        <v>0</v>
      </c>
      <c r="M92" s="8">
        <v>0.16</v>
      </c>
      <c r="N92" s="7">
        <v>0</v>
      </c>
      <c r="O92" s="7">
        <v>0</v>
      </c>
      <c r="P92" s="7">
        <v>0</v>
      </c>
      <c r="Q92" s="7">
        <v>0</v>
      </c>
      <c r="R92" s="8">
        <v>0</v>
      </c>
      <c r="S92" s="8">
        <v>0</v>
      </c>
      <c r="T92" s="8">
        <v>0.31</v>
      </c>
      <c r="U92" s="8">
        <f t="shared" si="4"/>
        <v>2.4299999999999997</v>
      </c>
      <c r="V92" s="31">
        <v>1.89</v>
      </c>
      <c r="W92" s="8">
        <v>0</v>
      </c>
      <c r="X92" s="8">
        <v>0.85</v>
      </c>
      <c r="Y92" s="8">
        <v>0.34</v>
      </c>
      <c r="Z92" s="8">
        <v>1.49</v>
      </c>
      <c r="AA92" s="8">
        <v>0</v>
      </c>
      <c r="AB92" s="7">
        <v>0</v>
      </c>
      <c r="AC92" s="7">
        <v>0</v>
      </c>
      <c r="AD92" s="9">
        <f t="shared" si="3"/>
        <v>0</v>
      </c>
      <c r="AE92" s="10" t="e">
        <f>#REF!+AD92</f>
        <v>#REF!</v>
      </c>
    </row>
    <row r="93" spans="1:31">
      <c r="A93" s="6" t="s">
        <v>120</v>
      </c>
      <c r="B93" s="7">
        <v>6.44</v>
      </c>
      <c r="C93" s="7">
        <v>0</v>
      </c>
      <c r="D93" s="8">
        <v>0.34</v>
      </c>
      <c r="E93" s="8">
        <v>0</v>
      </c>
      <c r="F93" s="31">
        <v>0.54</v>
      </c>
      <c r="G93" s="8">
        <v>0.32</v>
      </c>
      <c r="H93" s="8">
        <v>0.63</v>
      </c>
      <c r="I93" s="8">
        <v>0.15</v>
      </c>
      <c r="J93" s="8">
        <v>0</v>
      </c>
      <c r="K93" s="8">
        <v>0.19</v>
      </c>
      <c r="L93" s="8">
        <v>0</v>
      </c>
      <c r="M93" s="8">
        <v>0.16</v>
      </c>
      <c r="N93" s="7">
        <v>0</v>
      </c>
      <c r="O93" s="7">
        <v>0</v>
      </c>
      <c r="P93" s="7">
        <v>0</v>
      </c>
      <c r="Q93" s="7">
        <v>0</v>
      </c>
      <c r="R93" s="8">
        <v>0</v>
      </c>
      <c r="S93" s="8">
        <v>0</v>
      </c>
      <c r="T93" s="8">
        <v>0.12</v>
      </c>
      <c r="U93" s="8">
        <f t="shared" si="4"/>
        <v>2.4299999999999997</v>
      </c>
      <c r="V93" s="31">
        <v>1.89</v>
      </c>
      <c r="W93" s="8">
        <v>0</v>
      </c>
      <c r="X93" s="8">
        <v>0.76</v>
      </c>
      <c r="Y93" s="8">
        <v>0.34</v>
      </c>
      <c r="Z93" s="8">
        <v>1</v>
      </c>
      <c r="AA93" s="8">
        <v>0</v>
      </c>
      <c r="AB93" s="7">
        <v>0</v>
      </c>
      <c r="AC93" s="7">
        <v>0</v>
      </c>
      <c r="AD93" s="9">
        <f t="shared" si="3"/>
        <v>0</v>
      </c>
      <c r="AE93" s="10" t="e">
        <f>#REF!+AD93</f>
        <v>#REF!</v>
      </c>
    </row>
    <row r="94" spans="1:31">
      <c r="A94" s="6" t="s">
        <v>121</v>
      </c>
      <c r="B94" s="7">
        <v>9.76</v>
      </c>
      <c r="C94" s="7">
        <v>0</v>
      </c>
      <c r="D94" s="8">
        <v>0.34</v>
      </c>
      <c r="E94" s="8">
        <v>0</v>
      </c>
      <c r="F94" s="31">
        <v>0.54</v>
      </c>
      <c r="G94" s="8">
        <f>2+0.16</f>
        <v>2.16</v>
      </c>
      <c r="H94" s="8">
        <v>0.7</v>
      </c>
      <c r="I94" s="8">
        <v>0.55000000000000004</v>
      </c>
      <c r="J94" s="8">
        <v>0</v>
      </c>
      <c r="K94" s="8">
        <v>0.19</v>
      </c>
      <c r="L94" s="8">
        <v>0</v>
      </c>
      <c r="M94" s="8">
        <v>0.16</v>
      </c>
      <c r="N94" s="7">
        <v>0</v>
      </c>
      <c r="O94" s="7">
        <v>0.1</v>
      </c>
      <c r="P94" s="7">
        <v>0</v>
      </c>
      <c r="Q94" s="7">
        <v>0</v>
      </c>
      <c r="R94" s="8">
        <v>0</v>
      </c>
      <c r="S94" s="8">
        <v>0</v>
      </c>
      <c r="T94" s="8">
        <v>0.38</v>
      </c>
      <c r="U94" s="8">
        <f t="shared" si="4"/>
        <v>2.4299999999999997</v>
      </c>
      <c r="V94" s="31">
        <v>1.89</v>
      </c>
      <c r="W94" s="8">
        <v>0</v>
      </c>
      <c r="X94" s="8">
        <v>0.92</v>
      </c>
      <c r="Y94" s="8">
        <v>0.34</v>
      </c>
      <c r="Z94" s="8">
        <v>1.49</v>
      </c>
      <c r="AA94" s="8">
        <v>0</v>
      </c>
      <c r="AB94" s="7">
        <v>0</v>
      </c>
      <c r="AC94" s="7">
        <v>0</v>
      </c>
      <c r="AD94" s="9">
        <f t="shared" si="3"/>
        <v>0</v>
      </c>
      <c r="AE94" s="10" t="e">
        <f>#REF!+AD94</f>
        <v>#REF!</v>
      </c>
    </row>
    <row r="95" spans="1:31">
      <c r="A95" s="6" t="s">
        <v>122</v>
      </c>
      <c r="B95" s="7">
        <v>10.84</v>
      </c>
      <c r="C95" s="7">
        <v>0</v>
      </c>
      <c r="D95" s="8">
        <v>0.34</v>
      </c>
      <c r="E95" s="8">
        <v>0</v>
      </c>
      <c r="F95" s="31">
        <v>0.54</v>
      </c>
      <c r="G95" s="8">
        <v>2.2000000000000002</v>
      </c>
      <c r="H95" s="8">
        <v>1.5</v>
      </c>
      <c r="I95" s="8">
        <v>0.14000000000000001</v>
      </c>
      <c r="J95" s="8">
        <v>0</v>
      </c>
      <c r="K95" s="8">
        <v>0.19</v>
      </c>
      <c r="L95" s="8">
        <v>0</v>
      </c>
      <c r="M95" s="8">
        <v>0.16</v>
      </c>
      <c r="N95" s="7">
        <v>0</v>
      </c>
      <c r="O95" s="7">
        <v>0</v>
      </c>
      <c r="P95" s="7">
        <v>0.04</v>
      </c>
      <c r="Q95" s="7">
        <v>0</v>
      </c>
      <c r="R95" s="8">
        <v>0</v>
      </c>
      <c r="S95" s="8">
        <v>0</v>
      </c>
      <c r="T95" s="8">
        <v>0.38</v>
      </c>
      <c r="U95" s="8">
        <f t="shared" si="4"/>
        <v>2.4299999999999997</v>
      </c>
      <c r="V95" s="31">
        <v>1.89</v>
      </c>
      <c r="W95" s="8">
        <v>0</v>
      </c>
      <c r="X95" s="8">
        <v>0.92</v>
      </c>
      <c r="Y95" s="8">
        <v>0.34</v>
      </c>
      <c r="Z95" s="8">
        <v>1.49</v>
      </c>
      <c r="AA95" s="8">
        <v>0</v>
      </c>
      <c r="AB95" s="7">
        <v>0</v>
      </c>
      <c r="AC95" s="7">
        <v>0</v>
      </c>
      <c r="AD95" s="9">
        <f t="shared" si="3"/>
        <v>0.71000000000000085</v>
      </c>
      <c r="AE95" s="10" t="e">
        <f>#REF!+AD95</f>
        <v>#REF!</v>
      </c>
    </row>
    <row r="96" spans="1:31">
      <c r="A96" s="6" t="s">
        <v>123</v>
      </c>
      <c r="B96" s="7">
        <v>5.75</v>
      </c>
      <c r="C96" s="7">
        <v>0</v>
      </c>
      <c r="D96" s="8">
        <v>0.34</v>
      </c>
      <c r="E96" s="8">
        <v>0</v>
      </c>
      <c r="F96" s="31">
        <v>0.54</v>
      </c>
      <c r="G96" s="8">
        <v>0.27</v>
      </c>
      <c r="H96" s="8">
        <v>0.27</v>
      </c>
      <c r="I96" s="8">
        <v>0.02</v>
      </c>
      <c r="J96" s="8">
        <v>0</v>
      </c>
      <c r="K96" s="8">
        <v>0</v>
      </c>
      <c r="L96" s="8">
        <v>0</v>
      </c>
      <c r="M96" s="8">
        <v>0.16</v>
      </c>
      <c r="N96" s="7">
        <v>0</v>
      </c>
      <c r="O96" s="7">
        <v>0</v>
      </c>
      <c r="P96" s="7">
        <v>0.04</v>
      </c>
      <c r="Q96" s="7">
        <v>0</v>
      </c>
      <c r="R96" s="8">
        <v>0</v>
      </c>
      <c r="S96" s="8">
        <v>0</v>
      </c>
      <c r="T96" s="8">
        <v>0.12</v>
      </c>
      <c r="U96" s="8">
        <f t="shared" si="4"/>
        <v>2.4299999999999997</v>
      </c>
      <c r="V96" s="31">
        <v>1.89</v>
      </c>
      <c r="W96" s="8">
        <v>0</v>
      </c>
      <c r="X96" s="8">
        <v>0.76</v>
      </c>
      <c r="Y96" s="8">
        <v>0.34</v>
      </c>
      <c r="Z96" s="8">
        <v>1</v>
      </c>
      <c r="AA96" s="8">
        <v>0</v>
      </c>
      <c r="AB96" s="7">
        <v>0</v>
      </c>
      <c r="AC96" s="7">
        <v>0</v>
      </c>
      <c r="AD96" s="9">
        <f t="shared" si="3"/>
        <v>0</v>
      </c>
      <c r="AE96" s="10" t="e">
        <f>#REF!+AD96</f>
        <v>#REF!</v>
      </c>
    </row>
    <row r="97" spans="1:31">
      <c r="A97" s="6" t="s">
        <v>124</v>
      </c>
      <c r="B97" s="7">
        <v>11.99</v>
      </c>
      <c r="C97" s="7">
        <v>1.93</v>
      </c>
      <c r="D97" s="8">
        <v>0.34</v>
      </c>
      <c r="E97" s="8">
        <v>0</v>
      </c>
      <c r="F97" s="31">
        <v>0.54</v>
      </c>
      <c r="G97" s="8">
        <v>2.61</v>
      </c>
      <c r="H97" s="8">
        <v>0.1</v>
      </c>
      <c r="I97" s="8">
        <v>0.26</v>
      </c>
      <c r="J97" s="8">
        <v>0</v>
      </c>
      <c r="K97" s="8">
        <v>0.19</v>
      </c>
      <c r="L97" s="8">
        <v>0</v>
      </c>
      <c r="M97" s="8">
        <v>0.16</v>
      </c>
      <c r="N97" s="7">
        <v>0</v>
      </c>
      <c r="O97" s="7">
        <v>0</v>
      </c>
      <c r="P97" s="7">
        <v>0.04</v>
      </c>
      <c r="Q97" s="7">
        <v>0</v>
      </c>
      <c r="R97" s="8">
        <v>0</v>
      </c>
      <c r="S97" s="8">
        <v>0</v>
      </c>
      <c r="T97" s="8">
        <v>0.38</v>
      </c>
      <c r="U97" s="8">
        <f t="shared" si="4"/>
        <v>2.4299999999999997</v>
      </c>
      <c r="V97" s="31">
        <v>1.89</v>
      </c>
      <c r="W97" s="8">
        <v>0</v>
      </c>
      <c r="X97" s="8">
        <v>0.92</v>
      </c>
      <c r="Y97" s="8">
        <v>0.34</v>
      </c>
      <c r="Z97" s="8">
        <v>1.49</v>
      </c>
      <c r="AA97" s="8">
        <v>0</v>
      </c>
      <c r="AB97" s="7">
        <v>0</v>
      </c>
      <c r="AC97" s="7">
        <v>0</v>
      </c>
      <c r="AD97" s="9">
        <f t="shared" si="3"/>
        <v>0.80000000000000071</v>
      </c>
      <c r="AE97" s="10" t="e">
        <f>#REF!+AD97</f>
        <v>#REF!</v>
      </c>
    </row>
    <row r="98" spans="1:31">
      <c r="A98" s="6" t="s">
        <v>125</v>
      </c>
      <c r="B98" s="7">
        <v>12.76</v>
      </c>
      <c r="C98" s="7">
        <v>1.32</v>
      </c>
      <c r="D98" s="8">
        <v>0.34</v>
      </c>
      <c r="E98" s="8">
        <v>0</v>
      </c>
      <c r="F98" s="31">
        <v>0.54</v>
      </c>
      <c r="G98" s="8">
        <f>3.08-H98</f>
        <v>2.6</v>
      </c>
      <c r="H98" s="8">
        <v>0.48</v>
      </c>
      <c r="I98" s="8">
        <v>0.27</v>
      </c>
      <c r="J98" s="8">
        <v>0</v>
      </c>
      <c r="K98" s="8">
        <v>0.19</v>
      </c>
      <c r="L98" s="8">
        <v>0</v>
      </c>
      <c r="M98" s="8">
        <v>0.16</v>
      </c>
      <c r="N98" s="7">
        <v>0</v>
      </c>
      <c r="O98" s="7">
        <v>0</v>
      </c>
      <c r="P98" s="7">
        <v>0.04</v>
      </c>
      <c r="Q98" s="7">
        <v>0</v>
      </c>
      <c r="R98" s="8">
        <v>0</v>
      </c>
      <c r="S98" s="8">
        <v>0</v>
      </c>
      <c r="T98" s="8">
        <v>0.38</v>
      </c>
      <c r="U98" s="8">
        <f t="shared" si="4"/>
        <v>2.4299999999999997</v>
      </c>
      <c r="V98" s="31">
        <v>1.89</v>
      </c>
      <c r="W98" s="8">
        <v>0</v>
      </c>
      <c r="X98" s="8">
        <v>0.92</v>
      </c>
      <c r="Y98" s="8">
        <v>0.34</v>
      </c>
      <c r="Z98" s="8">
        <v>1.49</v>
      </c>
      <c r="AA98" s="8">
        <v>0</v>
      </c>
      <c r="AB98" s="7">
        <v>0</v>
      </c>
      <c r="AC98" s="7">
        <v>0</v>
      </c>
      <c r="AD98" s="9">
        <f t="shared" si="3"/>
        <v>1.7999999999999989</v>
      </c>
      <c r="AE98" s="10" t="e">
        <f>#REF!+AD98</f>
        <v>#REF!</v>
      </c>
    </row>
    <row r="99" spans="1:31">
      <c r="A99" s="6" t="s">
        <v>126</v>
      </c>
      <c r="B99" s="7">
        <v>13.29</v>
      </c>
      <c r="C99" s="7">
        <v>1.94</v>
      </c>
      <c r="D99" s="8">
        <v>0.34</v>
      </c>
      <c r="E99" s="8">
        <v>0</v>
      </c>
      <c r="F99" s="31">
        <v>0.54</v>
      </c>
      <c r="G99" s="8">
        <f>3.09-H99</f>
        <v>2.59</v>
      </c>
      <c r="H99" s="8">
        <v>0.5</v>
      </c>
      <c r="I99" s="8">
        <v>0.16</v>
      </c>
      <c r="J99" s="8">
        <v>0</v>
      </c>
      <c r="K99" s="8">
        <v>0.19</v>
      </c>
      <c r="L99" s="8">
        <v>0</v>
      </c>
      <c r="M99" s="8">
        <v>0.16</v>
      </c>
      <c r="N99" s="7">
        <v>0</v>
      </c>
      <c r="O99" s="7">
        <v>0</v>
      </c>
      <c r="P99" s="7">
        <v>0.04</v>
      </c>
      <c r="Q99" s="7">
        <v>0</v>
      </c>
      <c r="R99" s="8">
        <v>0</v>
      </c>
      <c r="S99" s="8">
        <v>0</v>
      </c>
      <c r="T99" s="8">
        <v>0.38</v>
      </c>
      <c r="U99" s="8">
        <f t="shared" si="4"/>
        <v>2.4299999999999997</v>
      </c>
      <c r="V99" s="31">
        <v>1.89</v>
      </c>
      <c r="W99" s="8">
        <v>0</v>
      </c>
      <c r="X99" s="8">
        <v>0.92</v>
      </c>
      <c r="Y99" s="8">
        <v>0.34</v>
      </c>
      <c r="Z99" s="8">
        <v>1.49</v>
      </c>
      <c r="AA99" s="8">
        <v>0</v>
      </c>
      <c r="AB99" s="7">
        <v>0</v>
      </c>
      <c r="AC99" s="7">
        <v>0</v>
      </c>
      <c r="AD99" s="9">
        <f t="shared" ref="AD99:AD130" si="5">B99-(C99+D99+E99+F99+G99+I99+K99+L99+M99+N99+O99+P99+Q99+R99+S99+T99+V99+X99+Y99+Z99+AA99+H99+W99+AB99+J99+AC99)</f>
        <v>1.8099999999999987</v>
      </c>
      <c r="AE99" s="10" t="e">
        <f>#REF!+AD99</f>
        <v>#REF!</v>
      </c>
    </row>
    <row r="100" spans="1:31">
      <c r="A100" s="6" t="s">
        <v>127</v>
      </c>
      <c r="B100" s="7">
        <v>11.55</v>
      </c>
      <c r="C100" s="7">
        <v>1.79</v>
      </c>
      <c r="D100" s="8">
        <v>0.34</v>
      </c>
      <c r="E100" s="8">
        <v>0</v>
      </c>
      <c r="F100" s="31">
        <v>0.54</v>
      </c>
      <c r="G100" s="8">
        <f>2.52-H100</f>
        <v>2.04</v>
      </c>
      <c r="H100" s="8">
        <v>0.48</v>
      </c>
      <c r="I100" s="8">
        <v>0.16</v>
      </c>
      <c r="J100" s="8">
        <v>0</v>
      </c>
      <c r="K100" s="8">
        <v>0.19</v>
      </c>
      <c r="L100" s="8">
        <v>0</v>
      </c>
      <c r="M100" s="8">
        <v>0.16</v>
      </c>
      <c r="N100" s="7">
        <v>0</v>
      </c>
      <c r="O100" s="7">
        <v>0</v>
      </c>
      <c r="P100" s="7">
        <v>0.04</v>
      </c>
      <c r="Q100" s="7">
        <v>0</v>
      </c>
      <c r="R100" s="8">
        <v>0</v>
      </c>
      <c r="S100" s="8">
        <v>0</v>
      </c>
      <c r="T100" s="8">
        <v>0.38</v>
      </c>
      <c r="U100" s="8">
        <f t="shared" si="4"/>
        <v>2.4299999999999997</v>
      </c>
      <c r="V100" s="31">
        <v>1.89</v>
      </c>
      <c r="W100" s="8">
        <v>0</v>
      </c>
      <c r="X100" s="8">
        <v>0.92</v>
      </c>
      <c r="Y100" s="8">
        <v>0.34</v>
      </c>
      <c r="Z100" s="8">
        <v>1.49</v>
      </c>
      <c r="AA100" s="8">
        <v>0</v>
      </c>
      <c r="AB100" s="7">
        <v>0</v>
      </c>
      <c r="AC100" s="7">
        <v>0</v>
      </c>
      <c r="AD100" s="9">
        <f t="shared" si="5"/>
        <v>0.78999999999999915</v>
      </c>
      <c r="AE100" s="10" t="e">
        <f>#REF!+AD100</f>
        <v>#REF!</v>
      </c>
    </row>
    <row r="101" spans="1:31">
      <c r="A101" s="6" t="s">
        <v>128</v>
      </c>
      <c r="B101" s="7">
        <v>10.93</v>
      </c>
      <c r="C101" s="7">
        <v>0</v>
      </c>
      <c r="D101" s="8">
        <v>0.34</v>
      </c>
      <c r="E101" s="8">
        <v>0</v>
      </c>
      <c r="F101" s="31">
        <v>0.54</v>
      </c>
      <c r="G101" s="8">
        <f>2+0.16</f>
        <v>2.16</v>
      </c>
      <c r="H101" s="8">
        <v>1.83</v>
      </c>
      <c r="I101" s="8">
        <v>0.55000000000000004</v>
      </c>
      <c r="J101" s="8">
        <v>0</v>
      </c>
      <c r="K101" s="8">
        <v>0.19</v>
      </c>
      <c r="L101" s="8">
        <v>0</v>
      </c>
      <c r="M101" s="8">
        <v>0.16</v>
      </c>
      <c r="N101" s="7">
        <v>0</v>
      </c>
      <c r="O101" s="7">
        <v>0.1</v>
      </c>
      <c r="P101" s="7">
        <v>0.04</v>
      </c>
      <c r="Q101" s="7">
        <v>0</v>
      </c>
      <c r="R101" s="8">
        <v>0</v>
      </c>
      <c r="S101" s="8">
        <v>0</v>
      </c>
      <c r="T101" s="8">
        <v>0.38</v>
      </c>
      <c r="U101" s="8">
        <f t="shared" si="4"/>
        <v>2.4299999999999997</v>
      </c>
      <c r="V101" s="31">
        <v>1.89</v>
      </c>
      <c r="W101" s="8">
        <v>0</v>
      </c>
      <c r="X101" s="8">
        <v>0.92</v>
      </c>
      <c r="Y101" s="8">
        <v>0.34</v>
      </c>
      <c r="Z101" s="8">
        <v>1.49</v>
      </c>
      <c r="AA101" s="8">
        <v>0</v>
      </c>
      <c r="AB101" s="7">
        <v>0</v>
      </c>
      <c r="AC101" s="7">
        <v>0</v>
      </c>
      <c r="AD101" s="9">
        <f t="shared" si="5"/>
        <v>0</v>
      </c>
      <c r="AE101" s="10" t="e">
        <f>#REF!+AD101</f>
        <v>#REF!</v>
      </c>
    </row>
    <row r="102" spans="1:31">
      <c r="A102" s="6" t="s">
        <v>129</v>
      </c>
      <c r="B102" s="7">
        <v>12.16</v>
      </c>
      <c r="C102" s="7">
        <v>1.03</v>
      </c>
      <c r="D102" s="8">
        <v>0.34</v>
      </c>
      <c r="E102" s="8">
        <v>0</v>
      </c>
      <c r="F102" s="31">
        <v>0.54</v>
      </c>
      <c r="G102" s="8">
        <v>2.02</v>
      </c>
      <c r="H102" s="8">
        <v>0</v>
      </c>
      <c r="I102" s="8">
        <v>0.22</v>
      </c>
      <c r="J102" s="8">
        <v>0</v>
      </c>
      <c r="K102" s="8">
        <v>0.19</v>
      </c>
      <c r="L102" s="8">
        <v>0</v>
      </c>
      <c r="M102" s="8">
        <v>0.16</v>
      </c>
      <c r="N102" s="7">
        <v>0</v>
      </c>
      <c r="O102" s="7">
        <v>0</v>
      </c>
      <c r="P102" s="7">
        <v>0.04</v>
      </c>
      <c r="Q102" s="7">
        <v>0</v>
      </c>
      <c r="R102" s="8">
        <v>0</v>
      </c>
      <c r="S102" s="8">
        <v>0</v>
      </c>
      <c r="T102" s="8">
        <v>0.38</v>
      </c>
      <c r="U102" s="8">
        <f t="shared" si="4"/>
        <v>2.4299999999999997</v>
      </c>
      <c r="V102" s="31">
        <v>1.89</v>
      </c>
      <c r="W102" s="8">
        <v>0</v>
      </c>
      <c r="X102" s="8">
        <v>0.92</v>
      </c>
      <c r="Y102" s="8">
        <v>0.34</v>
      </c>
      <c r="Z102" s="8">
        <v>1.49</v>
      </c>
      <c r="AA102" s="8">
        <v>0</v>
      </c>
      <c r="AB102" s="7">
        <v>0</v>
      </c>
      <c r="AC102" s="7">
        <v>0</v>
      </c>
      <c r="AD102" s="9">
        <f t="shared" si="5"/>
        <v>2.5999999999999996</v>
      </c>
      <c r="AE102" s="10" t="e">
        <f>#REF!+AD102</f>
        <v>#REF!</v>
      </c>
    </row>
    <row r="103" spans="1:31">
      <c r="A103" s="6" t="s">
        <v>130</v>
      </c>
      <c r="B103" s="7">
        <v>6.84</v>
      </c>
      <c r="C103" s="7">
        <v>0</v>
      </c>
      <c r="D103" s="8">
        <v>0</v>
      </c>
      <c r="E103" s="8">
        <v>0</v>
      </c>
      <c r="F103" s="31">
        <v>0.54</v>
      </c>
      <c r="G103" s="8">
        <v>0.21</v>
      </c>
      <c r="H103" s="8">
        <v>0</v>
      </c>
      <c r="I103" s="8">
        <v>0.1</v>
      </c>
      <c r="J103" s="8">
        <v>0</v>
      </c>
      <c r="K103" s="8">
        <v>0.19</v>
      </c>
      <c r="L103" s="8">
        <v>0</v>
      </c>
      <c r="M103" s="8">
        <v>0.16</v>
      </c>
      <c r="N103" s="7">
        <v>0</v>
      </c>
      <c r="O103" s="7">
        <v>0</v>
      </c>
      <c r="P103" s="7">
        <v>0.04</v>
      </c>
      <c r="Q103" s="7">
        <v>0</v>
      </c>
      <c r="R103" s="8">
        <v>0</v>
      </c>
      <c r="S103" s="8">
        <v>0</v>
      </c>
      <c r="T103" s="8">
        <v>0.31</v>
      </c>
      <c r="U103" s="8">
        <f t="shared" si="4"/>
        <v>2.4299999999999997</v>
      </c>
      <c r="V103" s="31">
        <v>1.89</v>
      </c>
      <c r="W103" s="8">
        <v>0</v>
      </c>
      <c r="X103" s="8">
        <v>0.85</v>
      </c>
      <c r="Y103" s="8">
        <v>0.34</v>
      </c>
      <c r="Z103" s="8">
        <v>1.49</v>
      </c>
      <c r="AA103" s="8">
        <v>0</v>
      </c>
      <c r="AB103" s="7">
        <v>0</v>
      </c>
      <c r="AC103" s="7">
        <v>0</v>
      </c>
      <c r="AD103" s="9">
        <f t="shared" si="5"/>
        <v>0.71999999999999975</v>
      </c>
      <c r="AE103" s="10" t="e">
        <f>#REF!+AD103</f>
        <v>#REF!</v>
      </c>
    </row>
    <row r="104" spans="1:31" ht="15.75" customHeight="1">
      <c r="A104" s="6" t="s">
        <v>131</v>
      </c>
      <c r="B104" s="7">
        <v>15.97</v>
      </c>
      <c r="C104" s="7">
        <v>1.71</v>
      </c>
      <c r="D104" s="8">
        <v>0.34</v>
      </c>
      <c r="E104" s="8">
        <v>0</v>
      </c>
      <c r="F104" s="31">
        <v>0.57999999999999996</v>
      </c>
      <c r="G104" s="8">
        <v>4.5199999999999996</v>
      </c>
      <c r="H104" s="8">
        <v>0</v>
      </c>
      <c r="I104" s="8">
        <v>0.12</v>
      </c>
      <c r="J104" s="8">
        <v>0.33</v>
      </c>
      <c r="K104" s="8">
        <v>0.11</v>
      </c>
      <c r="L104" s="7">
        <v>0.54</v>
      </c>
      <c r="M104" s="8">
        <v>0.16</v>
      </c>
      <c r="N104" s="7">
        <v>0</v>
      </c>
      <c r="O104" s="7">
        <v>0.1</v>
      </c>
      <c r="P104" s="7">
        <v>0.04</v>
      </c>
      <c r="Q104" s="7">
        <v>0</v>
      </c>
      <c r="R104" s="8">
        <v>0</v>
      </c>
      <c r="S104" s="8">
        <v>0</v>
      </c>
      <c r="T104" s="8">
        <v>0.43</v>
      </c>
      <c r="U104" s="8">
        <f t="shared" si="4"/>
        <v>2.61</v>
      </c>
      <c r="V104" s="31">
        <v>2.0299999999999998</v>
      </c>
      <c r="W104" s="8">
        <v>0</v>
      </c>
      <c r="X104" s="8">
        <v>0.92</v>
      </c>
      <c r="Y104" s="8">
        <v>0.34</v>
      </c>
      <c r="Z104" s="8">
        <v>1.64</v>
      </c>
      <c r="AA104" s="8">
        <v>0</v>
      </c>
      <c r="AB104" s="7">
        <v>0</v>
      </c>
      <c r="AC104" s="7">
        <v>0</v>
      </c>
      <c r="AD104" s="9">
        <f t="shared" si="5"/>
        <v>2.0600000000000023</v>
      </c>
      <c r="AE104" s="10" t="e">
        <f>#REF!+#REF!</f>
        <v>#REF!</v>
      </c>
    </row>
    <row r="105" spans="1:31">
      <c r="A105" s="6" t="s">
        <v>132</v>
      </c>
      <c r="B105" s="7">
        <v>10.93</v>
      </c>
      <c r="C105" s="7">
        <v>1.38</v>
      </c>
      <c r="D105" s="8">
        <v>0.34</v>
      </c>
      <c r="E105" s="8">
        <v>0</v>
      </c>
      <c r="F105" s="31">
        <v>0.54</v>
      </c>
      <c r="G105" s="8">
        <v>1.87</v>
      </c>
      <c r="H105" s="8">
        <v>0.13</v>
      </c>
      <c r="I105" s="8">
        <v>0.14000000000000001</v>
      </c>
      <c r="J105" s="8">
        <v>0</v>
      </c>
      <c r="K105" s="8">
        <v>0.11</v>
      </c>
      <c r="L105" s="8">
        <v>0.54</v>
      </c>
      <c r="M105" s="8">
        <v>0.16</v>
      </c>
      <c r="N105" s="7">
        <v>0</v>
      </c>
      <c r="O105" s="7">
        <v>0.1</v>
      </c>
      <c r="P105" s="7">
        <v>0.04</v>
      </c>
      <c r="Q105" s="7">
        <v>0</v>
      </c>
      <c r="R105" s="8">
        <v>0</v>
      </c>
      <c r="S105" s="8">
        <v>0</v>
      </c>
      <c r="T105" s="8">
        <v>0.38</v>
      </c>
      <c r="U105" s="8">
        <f t="shared" si="4"/>
        <v>2.4299999999999997</v>
      </c>
      <c r="V105" s="31">
        <v>1.89</v>
      </c>
      <c r="W105" s="8">
        <v>0</v>
      </c>
      <c r="X105" s="8">
        <v>0.92</v>
      </c>
      <c r="Y105" s="8">
        <v>0.34</v>
      </c>
      <c r="Z105" s="8">
        <v>1.49</v>
      </c>
      <c r="AA105" s="8">
        <v>0</v>
      </c>
      <c r="AB105" s="7">
        <v>0</v>
      </c>
      <c r="AC105" s="7">
        <v>0</v>
      </c>
      <c r="AD105" s="9">
        <f t="shared" si="5"/>
        <v>0.55999999999999872</v>
      </c>
      <c r="AE105" s="10" t="e">
        <f>#REF!+AD105</f>
        <v>#REF!</v>
      </c>
    </row>
    <row r="106" spans="1:31">
      <c r="A106" s="6" t="s">
        <v>133</v>
      </c>
      <c r="B106" s="7">
        <v>13.52</v>
      </c>
      <c r="C106" s="7">
        <v>1.24</v>
      </c>
      <c r="D106" s="8">
        <v>0.34</v>
      </c>
      <c r="E106" s="8">
        <v>1.1200000000000001</v>
      </c>
      <c r="F106" s="31">
        <v>0</v>
      </c>
      <c r="G106" s="8">
        <v>2.2000000000000002</v>
      </c>
      <c r="H106" s="8">
        <v>0.87</v>
      </c>
      <c r="I106" s="8">
        <v>1.36</v>
      </c>
      <c r="J106" s="8">
        <v>0</v>
      </c>
      <c r="K106" s="8">
        <v>0.11</v>
      </c>
      <c r="L106" s="8">
        <v>0.54</v>
      </c>
      <c r="M106" s="8">
        <v>0.16</v>
      </c>
      <c r="N106" s="7">
        <v>0</v>
      </c>
      <c r="O106" s="7">
        <v>0.1</v>
      </c>
      <c r="P106" s="7">
        <v>0.04</v>
      </c>
      <c r="Q106" s="7">
        <v>0</v>
      </c>
      <c r="R106" s="8">
        <v>0</v>
      </c>
      <c r="S106" s="8">
        <v>0</v>
      </c>
      <c r="T106" s="8">
        <v>0.49</v>
      </c>
      <c r="U106" s="8">
        <f t="shared" si="4"/>
        <v>1.52</v>
      </c>
      <c r="V106" s="31">
        <v>1.52</v>
      </c>
      <c r="W106" s="8">
        <f>[2]КГМ!K108</f>
        <v>0.519640201445289</v>
      </c>
      <c r="X106" s="8">
        <v>1.08</v>
      </c>
      <c r="Y106" s="8">
        <v>0.34</v>
      </c>
      <c r="Z106" s="8">
        <v>1.49</v>
      </c>
      <c r="AA106" s="8">
        <v>0</v>
      </c>
      <c r="AB106" s="7">
        <v>0</v>
      </c>
      <c r="AC106" s="7">
        <v>0</v>
      </c>
      <c r="AD106" s="9">
        <f t="shared" si="5"/>
        <v>3.597985547099114E-4</v>
      </c>
      <c r="AE106" s="10" t="e">
        <f>#REF!+AD106</f>
        <v>#REF!</v>
      </c>
    </row>
    <row r="107" spans="1:31">
      <c r="A107" s="6" t="s">
        <v>134</v>
      </c>
      <c r="B107" s="7">
        <v>15.93</v>
      </c>
      <c r="C107" s="7">
        <v>1.71</v>
      </c>
      <c r="D107" s="8">
        <v>0.34</v>
      </c>
      <c r="E107" s="8">
        <v>0</v>
      </c>
      <c r="F107" s="31">
        <v>0.57999999999999996</v>
      </c>
      <c r="G107" s="8">
        <v>4.5199999999999996</v>
      </c>
      <c r="H107" s="8">
        <v>0</v>
      </c>
      <c r="I107" s="8">
        <v>0.75</v>
      </c>
      <c r="J107" s="8">
        <v>0.06</v>
      </c>
      <c r="K107" s="8">
        <v>0.11</v>
      </c>
      <c r="L107" s="8">
        <v>0.54</v>
      </c>
      <c r="M107" s="8">
        <v>0.16</v>
      </c>
      <c r="N107" s="7">
        <v>0</v>
      </c>
      <c r="O107" s="7">
        <v>0.1</v>
      </c>
      <c r="P107" s="7">
        <v>0.04</v>
      </c>
      <c r="Q107" s="7">
        <v>0</v>
      </c>
      <c r="R107" s="8">
        <v>0</v>
      </c>
      <c r="S107" s="8">
        <v>0</v>
      </c>
      <c r="T107" s="8">
        <v>0.43</v>
      </c>
      <c r="U107" s="8">
        <f t="shared" si="4"/>
        <v>2.61</v>
      </c>
      <c r="V107" s="31">
        <v>2.0299999999999998</v>
      </c>
      <c r="W107" s="8">
        <v>0</v>
      </c>
      <c r="X107" s="8">
        <v>0.92</v>
      </c>
      <c r="Y107" s="8">
        <v>0.34</v>
      </c>
      <c r="Z107" s="8">
        <v>1.64</v>
      </c>
      <c r="AA107" s="8">
        <v>0</v>
      </c>
      <c r="AB107" s="7">
        <v>0</v>
      </c>
      <c r="AC107" s="11">
        <v>0</v>
      </c>
      <c r="AD107" s="9">
        <f t="shared" si="5"/>
        <v>1.6600000000000001</v>
      </c>
      <c r="AE107" s="10" t="e">
        <f>#REF!+AD107</f>
        <v>#REF!</v>
      </c>
    </row>
    <row r="108" spans="1:31">
      <c r="A108" s="6" t="s">
        <v>135</v>
      </c>
      <c r="B108" s="7">
        <v>20.27</v>
      </c>
      <c r="C108" s="7">
        <v>1.71</v>
      </c>
      <c r="D108" s="8">
        <v>0.34</v>
      </c>
      <c r="E108" s="8">
        <v>0</v>
      </c>
      <c r="F108" s="31">
        <v>0.57999999999999996</v>
      </c>
      <c r="G108" s="8">
        <v>3</v>
      </c>
      <c r="H108" s="8">
        <v>0</v>
      </c>
      <c r="I108" s="8">
        <v>0.5</v>
      </c>
      <c r="J108" s="8">
        <v>0.06</v>
      </c>
      <c r="K108" s="8">
        <v>0.11</v>
      </c>
      <c r="L108" s="8">
        <v>0.54</v>
      </c>
      <c r="M108" s="8">
        <v>0.16</v>
      </c>
      <c r="N108" s="7">
        <v>0</v>
      </c>
      <c r="O108" s="7">
        <v>0</v>
      </c>
      <c r="P108" s="7">
        <v>0.04</v>
      </c>
      <c r="Q108" s="7">
        <v>0</v>
      </c>
      <c r="R108" s="8">
        <v>0</v>
      </c>
      <c r="S108" s="8">
        <v>0</v>
      </c>
      <c r="T108" s="8">
        <v>0.43</v>
      </c>
      <c r="U108" s="8">
        <f t="shared" si="4"/>
        <v>2.61</v>
      </c>
      <c r="V108" s="31">
        <v>2.0299999999999998</v>
      </c>
      <c r="W108" s="8">
        <v>0</v>
      </c>
      <c r="X108" s="8">
        <v>0.92</v>
      </c>
      <c r="Y108" s="8">
        <v>0.34</v>
      </c>
      <c r="Z108" s="8">
        <v>1.49</v>
      </c>
      <c r="AA108" s="8">
        <v>0</v>
      </c>
      <c r="AB108" s="7">
        <v>0</v>
      </c>
      <c r="AC108" s="7">
        <v>0</v>
      </c>
      <c r="AD108" s="9">
        <f t="shared" si="5"/>
        <v>8.02</v>
      </c>
      <c r="AE108" s="10" t="e">
        <f>#REF!+AD108</f>
        <v>#REF!</v>
      </c>
    </row>
    <row r="109" spans="1:31">
      <c r="A109" s="6" t="s">
        <v>136</v>
      </c>
      <c r="B109" s="7">
        <v>15.93</v>
      </c>
      <c r="C109" s="7">
        <v>1.71</v>
      </c>
      <c r="D109" s="8">
        <v>0.34</v>
      </c>
      <c r="E109" s="8">
        <v>1.1399999999999999</v>
      </c>
      <c r="F109" s="31">
        <v>0</v>
      </c>
      <c r="G109" s="8">
        <v>4.5199999999999996</v>
      </c>
      <c r="H109" s="8">
        <v>0</v>
      </c>
      <c r="I109" s="8">
        <v>0.75</v>
      </c>
      <c r="J109" s="8">
        <v>0</v>
      </c>
      <c r="K109" s="8">
        <v>0.11</v>
      </c>
      <c r="L109" s="8">
        <v>0.54</v>
      </c>
      <c r="M109" s="8">
        <v>0.16</v>
      </c>
      <c r="N109" s="7">
        <v>0</v>
      </c>
      <c r="O109" s="7">
        <v>0.1</v>
      </c>
      <c r="P109" s="7">
        <v>0.04</v>
      </c>
      <c r="Q109" s="7">
        <v>0</v>
      </c>
      <c r="R109" s="8">
        <v>0</v>
      </c>
      <c r="S109" s="8">
        <v>0</v>
      </c>
      <c r="T109" s="8">
        <v>0.55000000000000004</v>
      </c>
      <c r="U109" s="8">
        <f t="shared" si="4"/>
        <v>1.63</v>
      </c>
      <c r="V109" s="31">
        <v>1.63</v>
      </c>
      <c r="W109" s="8">
        <v>0.22</v>
      </c>
      <c r="X109" s="8">
        <v>1.08</v>
      </c>
      <c r="Y109" s="8">
        <v>0.34</v>
      </c>
      <c r="Z109" s="8">
        <v>1.64</v>
      </c>
      <c r="AA109" s="8">
        <v>0</v>
      </c>
      <c r="AB109" s="7">
        <v>0</v>
      </c>
      <c r="AC109" s="11">
        <v>0</v>
      </c>
      <c r="AD109" s="9">
        <f t="shared" si="5"/>
        <v>1.0599999999999987</v>
      </c>
      <c r="AE109" s="10" t="e">
        <f>#REF!+AD109</f>
        <v>#REF!</v>
      </c>
    </row>
    <row r="110" spans="1:31" s="12" customFormat="1">
      <c r="A110" s="6" t="s">
        <v>137</v>
      </c>
      <c r="B110" s="7">
        <v>13.27</v>
      </c>
      <c r="C110" s="7">
        <v>3.09</v>
      </c>
      <c r="D110" s="8">
        <v>0.34</v>
      </c>
      <c r="E110" s="8">
        <v>0</v>
      </c>
      <c r="F110" s="31">
        <v>0.54</v>
      </c>
      <c r="G110" s="8">
        <v>2.44</v>
      </c>
      <c r="H110" s="8">
        <v>0</v>
      </c>
      <c r="I110" s="8">
        <v>0.65</v>
      </c>
      <c r="J110" s="8">
        <v>0</v>
      </c>
      <c r="K110" s="8">
        <v>0.11</v>
      </c>
      <c r="L110" s="8">
        <v>0.54</v>
      </c>
      <c r="M110" s="8">
        <v>0.16</v>
      </c>
      <c r="N110" s="7">
        <v>0</v>
      </c>
      <c r="O110" s="7">
        <v>0.1</v>
      </c>
      <c r="P110" s="7">
        <v>0.04</v>
      </c>
      <c r="Q110" s="7">
        <v>0</v>
      </c>
      <c r="R110" s="8">
        <v>0</v>
      </c>
      <c r="S110" s="8">
        <v>0</v>
      </c>
      <c r="T110" s="8">
        <v>0.38</v>
      </c>
      <c r="U110" s="8">
        <f t="shared" si="4"/>
        <v>2.4299999999999997</v>
      </c>
      <c r="V110" s="31">
        <v>1.89</v>
      </c>
      <c r="W110" s="8">
        <v>0</v>
      </c>
      <c r="X110" s="8">
        <v>0.92</v>
      </c>
      <c r="Y110" s="8">
        <v>0.34</v>
      </c>
      <c r="Z110" s="8">
        <v>1.49</v>
      </c>
      <c r="AA110" s="8">
        <v>0</v>
      </c>
      <c r="AB110" s="7">
        <v>0</v>
      </c>
      <c r="AC110" s="7">
        <v>0</v>
      </c>
      <c r="AD110" s="9">
        <f t="shared" si="5"/>
        <v>0.23999999999999844</v>
      </c>
      <c r="AE110" s="10" t="e">
        <f>#REF!+AD110</f>
        <v>#REF!</v>
      </c>
    </row>
    <row r="111" spans="1:31" s="12" customFormat="1">
      <c r="A111" s="6" t="s">
        <v>138</v>
      </c>
      <c r="B111" s="7">
        <v>6.44</v>
      </c>
      <c r="C111" s="7">
        <v>0</v>
      </c>
      <c r="D111" s="8">
        <v>0.34</v>
      </c>
      <c r="E111" s="8">
        <v>0</v>
      </c>
      <c r="F111" s="31">
        <v>0.54</v>
      </c>
      <c r="G111" s="8">
        <v>0.42</v>
      </c>
      <c r="H111" s="8">
        <v>0.53</v>
      </c>
      <c r="I111" s="8">
        <v>0.15</v>
      </c>
      <c r="J111" s="8">
        <v>0</v>
      </c>
      <c r="K111" s="8">
        <v>0.19</v>
      </c>
      <c r="L111" s="8">
        <v>0</v>
      </c>
      <c r="M111" s="8">
        <v>0.16</v>
      </c>
      <c r="N111" s="7">
        <v>0</v>
      </c>
      <c r="O111" s="7">
        <v>0</v>
      </c>
      <c r="P111" s="7">
        <v>0</v>
      </c>
      <c r="Q111" s="7">
        <v>0</v>
      </c>
      <c r="R111" s="8">
        <v>0</v>
      </c>
      <c r="S111" s="8">
        <v>0</v>
      </c>
      <c r="T111" s="8">
        <v>0.12</v>
      </c>
      <c r="U111" s="8">
        <f t="shared" si="4"/>
        <v>2.4299999999999997</v>
      </c>
      <c r="V111" s="31">
        <v>1.89</v>
      </c>
      <c r="W111" s="8">
        <v>0</v>
      </c>
      <c r="X111" s="8">
        <v>0.76</v>
      </c>
      <c r="Y111" s="8">
        <v>0.34</v>
      </c>
      <c r="Z111" s="8">
        <v>1</v>
      </c>
      <c r="AA111" s="8">
        <v>0</v>
      </c>
      <c r="AB111" s="7">
        <v>0</v>
      </c>
      <c r="AC111" s="7">
        <v>0</v>
      </c>
      <c r="AD111" s="9">
        <f t="shared" si="5"/>
        <v>0</v>
      </c>
      <c r="AE111" s="10" t="e">
        <f>#REF!+AD111</f>
        <v>#REF!</v>
      </c>
    </row>
    <row r="112" spans="1:31" s="12" customFormat="1">
      <c r="A112" s="6" t="s">
        <v>139</v>
      </c>
      <c r="B112" s="7">
        <v>6.44</v>
      </c>
      <c r="C112" s="7">
        <v>0</v>
      </c>
      <c r="D112" s="8">
        <v>0.34</v>
      </c>
      <c r="E112" s="8">
        <v>0</v>
      </c>
      <c r="F112" s="31">
        <v>0.54</v>
      </c>
      <c r="G112" s="8">
        <v>0.42</v>
      </c>
      <c r="H112" s="8">
        <v>0.53</v>
      </c>
      <c r="I112" s="8">
        <v>0.15</v>
      </c>
      <c r="J112" s="8">
        <v>0</v>
      </c>
      <c r="K112" s="8">
        <v>0.19</v>
      </c>
      <c r="L112" s="8">
        <v>0</v>
      </c>
      <c r="M112" s="8">
        <v>0.16</v>
      </c>
      <c r="N112" s="7">
        <v>0</v>
      </c>
      <c r="O112" s="7">
        <v>0</v>
      </c>
      <c r="P112" s="7">
        <v>0</v>
      </c>
      <c r="Q112" s="7">
        <v>0</v>
      </c>
      <c r="R112" s="8">
        <v>0</v>
      </c>
      <c r="S112" s="8">
        <v>0</v>
      </c>
      <c r="T112" s="8">
        <v>0.12</v>
      </c>
      <c r="U112" s="8">
        <f t="shared" si="4"/>
        <v>2.4299999999999997</v>
      </c>
      <c r="V112" s="31">
        <v>1.89</v>
      </c>
      <c r="W112" s="8">
        <v>0</v>
      </c>
      <c r="X112" s="8">
        <v>0.76</v>
      </c>
      <c r="Y112" s="8">
        <v>0.34</v>
      </c>
      <c r="Z112" s="8">
        <v>1</v>
      </c>
      <c r="AA112" s="8">
        <v>0</v>
      </c>
      <c r="AB112" s="7">
        <v>0</v>
      </c>
      <c r="AC112" s="7">
        <v>0</v>
      </c>
      <c r="AD112" s="9">
        <f t="shared" si="5"/>
        <v>0</v>
      </c>
      <c r="AE112" s="10" t="e">
        <f>#REF!+AD112</f>
        <v>#REF!</v>
      </c>
    </row>
    <row r="113" spans="1:31" s="12" customFormat="1">
      <c r="A113" s="6" t="s">
        <v>140</v>
      </c>
      <c r="B113" s="7">
        <v>6.44</v>
      </c>
      <c r="C113" s="7">
        <v>0</v>
      </c>
      <c r="D113" s="8">
        <v>0.34</v>
      </c>
      <c r="E113" s="8">
        <v>0</v>
      </c>
      <c r="F113" s="31">
        <v>0.54</v>
      </c>
      <c r="G113" s="8">
        <v>0.42</v>
      </c>
      <c r="H113" s="8">
        <v>0.53</v>
      </c>
      <c r="I113" s="8">
        <v>0.15</v>
      </c>
      <c r="J113" s="8">
        <v>0</v>
      </c>
      <c r="K113" s="8">
        <v>0.19</v>
      </c>
      <c r="L113" s="8">
        <v>0</v>
      </c>
      <c r="M113" s="8">
        <v>0.16</v>
      </c>
      <c r="N113" s="7">
        <v>0</v>
      </c>
      <c r="O113" s="7">
        <v>0</v>
      </c>
      <c r="P113" s="7">
        <v>0</v>
      </c>
      <c r="Q113" s="7">
        <v>0</v>
      </c>
      <c r="R113" s="8">
        <v>0</v>
      </c>
      <c r="S113" s="8">
        <v>0</v>
      </c>
      <c r="T113" s="8">
        <v>0.12</v>
      </c>
      <c r="U113" s="8">
        <f t="shared" si="4"/>
        <v>2.4299999999999997</v>
      </c>
      <c r="V113" s="31">
        <v>1.89</v>
      </c>
      <c r="W113" s="8">
        <v>0</v>
      </c>
      <c r="X113" s="8">
        <v>0.76</v>
      </c>
      <c r="Y113" s="8">
        <v>0.34</v>
      </c>
      <c r="Z113" s="8">
        <v>1</v>
      </c>
      <c r="AA113" s="8">
        <v>0</v>
      </c>
      <c r="AB113" s="7">
        <v>0</v>
      </c>
      <c r="AC113" s="7">
        <v>0</v>
      </c>
      <c r="AD113" s="9">
        <f t="shared" si="5"/>
        <v>0</v>
      </c>
      <c r="AE113" s="10" t="e">
        <f>#REF!+AD113</f>
        <v>#REF!</v>
      </c>
    </row>
    <row r="114" spans="1:31" s="12" customFormat="1">
      <c r="A114" s="6" t="s">
        <v>141</v>
      </c>
      <c r="B114" s="7">
        <v>5.75</v>
      </c>
      <c r="C114" s="7">
        <v>0</v>
      </c>
      <c r="D114" s="8">
        <v>0.34</v>
      </c>
      <c r="E114" s="8">
        <v>0</v>
      </c>
      <c r="F114" s="31">
        <v>0.54</v>
      </c>
      <c r="G114" s="8">
        <v>0.1</v>
      </c>
      <c r="H114" s="8">
        <v>0.25</v>
      </c>
      <c r="I114" s="8">
        <v>0.02</v>
      </c>
      <c r="J114" s="8">
        <v>0</v>
      </c>
      <c r="K114" s="8">
        <v>0.19</v>
      </c>
      <c r="L114" s="8">
        <v>0</v>
      </c>
      <c r="M114" s="8">
        <v>0.16</v>
      </c>
      <c r="N114" s="7">
        <v>0</v>
      </c>
      <c r="O114" s="7">
        <v>0</v>
      </c>
      <c r="P114" s="7">
        <v>0.04</v>
      </c>
      <c r="Q114" s="7">
        <v>0</v>
      </c>
      <c r="R114" s="8">
        <v>0</v>
      </c>
      <c r="S114" s="8">
        <v>0</v>
      </c>
      <c r="T114" s="8">
        <v>0.12</v>
      </c>
      <c r="U114" s="8">
        <f t="shared" si="4"/>
        <v>2.4299999999999997</v>
      </c>
      <c r="V114" s="31">
        <v>1.89</v>
      </c>
      <c r="W114" s="8">
        <v>0</v>
      </c>
      <c r="X114" s="8">
        <v>0.76</v>
      </c>
      <c r="Y114" s="8">
        <v>0.34</v>
      </c>
      <c r="Z114" s="8">
        <v>1</v>
      </c>
      <c r="AA114" s="8">
        <v>0</v>
      </c>
      <c r="AB114" s="7">
        <v>0</v>
      </c>
      <c r="AC114" s="7">
        <v>0</v>
      </c>
      <c r="AD114" s="9">
        <f t="shared" si="5"/>
        <v>0</v>
      </c>
      <c r="AE114" s="10" t="e">
        <f>#REF!+AD114</f>
        <v>#REF!</v>
      </c>
    </row>
    <row r="115" spans="1:31" s="12" customFormat="1">
      <c r="A115" s="6" t="s">
        <v>142</v>
      </c>
      <c r="B115" s="7">
        <v>6.44</v>
      </c>
      <c r="C115" s="7">
        <v>0</v>
      </c>
      <c r="D115" s="8">
        <v>0.34</v>
      </c>
      <c r="E115" s="8">
        <v>0</v>
      </c>
      <c r="F115" s="31">
        <v>0.54</v>
      </c>
      <c r="G115" s="8">
        <v>0.42</v>
      </c>
      <c r="H115" s="8">
        <v>0.53</v>
      </c>
      <c r="I115" s="8">
        <v>0.15</v>
      </c>
      <c r="J115" s="8">
        <v>0</v>
      </c>
      <c r="K115" s="8">
        <v>0.19</v>
      </c>
      <c r="L115" s="8">
        <v>0</v>
      </c>
      <c r="M115" s="8">
        <v>0.16</v>
      </c>
      <c r="N115" s="7">
        <v>0</v>
      </c>
      <c r="O115" s="7">
        <v>0</v>
      </c>
      <c r="P115" s="7">
        <v>0</v>
      </c>
      <c r="Q115" s="7">
        <v>0</v>
      </c>
      <c r="R115" s="8">
        <v>0</v>
      </c>
      <c r="S115" s="8">
        <v>0</v>
      </c>
      <c r="T115" s="8">
        <v>0.12</v>
      </c>
      <c r="U115" s="8">
        <f t="shared" si="4"/>
        <v>2.4299999999999997</v>
      </c>
      <c r="V115" s="31">
        <v>1.89</v>
      </c>
      <c r="W115" s="8">
        <v>0</v>
      </c>
      <c r="X115" s="8">
        <v>0.76</v>
      </c>
      <c r="Y115" s="8">
        <v>0.34</v>
      </c>
      <c r="Z115" s="8">
        <v>1</v>
      </c>
      <c r="AA115" s="8">
        <v>0</v>
      </c>
      <c r="AB115" s="7">
        <v>0</v>
      </c>
      <c r="AC115" s="7">
        <v>0</v>
      </c>
      <c r="AD115" s="9">
        <f t="shared" si="5"/>
        <v>0</v>
      </c>
      <c r="AE115" s="10" t="e">
        <f>#REF!+AD115</f>
        <v>#REF!</v>
      </c>
    </row>
    <row r="116" spans="1:31" s="12" customFormat="1">
      <c r="A116" s="6" t="s">
        <v>143</v>
      </c>
      <c r="B116" s="7">
        <v>10.93</v>
      </c>
      <c r="C116" s="7">
        <v>0</v>
      </c>
      <c r="D116" s="8">
        <v>0.34</v>
      </c>
      <c r="E116" s="8">
        <v>0</v>
      </c>
      <c r="F116" s="31">
        <v>0.54</v>
      </c>
      <c r="G116" s="8">
        <f>2+0.16</f>
        <v>2.16</v>
      </c>
      <c r="H116" s="8">
        <v>1.29</v>
      </c>
      <c r="I116" s="8">
        <v>0.55000000000000004</v>
      </c>
      <c r="J116" s="8">
        <v>0</v>
      </c>
      <c r="K116" s="8">
        <v>0.19</v>
      </c>
      <c r="L116" s="8">
        <v>0.54</v>
      </c>
      <c r="M116" s="8">
        <v>0.16</v>
      </c>
      <c r="N116" s="7">
        <v>0</v>
      </c>
      <c r="O116" s="7">
        <v>0.1</v>
      </c>
      <c r="P116" s="7">
        <v>0.04</v>
      </c>
      <c r="Q116" s="7">
        <v>0</v>
      </c>
      <c r="R116" s="8">
        <v>0</v>
      </c>
      <c r="S116" s="8">
        <v>0</v>
      </c>
      <c r="T116" s="8">
        <v>0.38</v>
      </c>
      <c r="U116" s="8">
        <f t="shared" si="4"/>
        <v>2.4299999999999997</v>
      </c>
      <c r="V116" s="31">
        <v>1.89</v>
      </c>
      <c r="W116" s="8">
        <v>0</v>
      </c>
      <c r="X116" s="8">
        <v>0.92</v>
      </c>
      <c r="Y116" s="8">
        <v>0.34</v>
      </c>
      <c r="Z116" s="8">
        <v>1.49</v>
      </c>
      <c r="AA116" s="8">
        <v>0</v>
      </c>
      <c r="AB116" s="7">
        <v>0</v>
      </c>
      <c r="AC116" s="7">
        <v>0</v>
      </c>
      <c r="AD116" s="9">
        <f t="shared" si="5"/>
        <v>0</v>
      </c>
      <c r="AE116" s="10" t="e">
        <f>#REF!+AD116</f>
        <v>#REF!</v>
      </c>
    </row>
    <row r="117" spans="1:31" s="12" customFormat="1">
      <c r="A117" s="6" t="s">
        <v>144</v>
      </c>
      <c r="B117" s="7">
        <v>12.26</v>
      </c>
      <c r="C117" s="7">
        <v>2.33</v>
      </c>
      <c r="D117" s="8">
        <v>0.34</v>
      </c>
      <c r="E117" s="8">
        <v>0</v>
      </c>
      <c r="F117" s="31">
        <v>0.54</v>
      </c>
      <c r="G117" s="8">
        <v>2.13</v>
      </c>
      <c r="H117" s="8">
        <v>0</v>
      </c>
      <c r="I117" s="8">
        <v>0.87</v>
      </c>
      <c r="J117" s="8">
        <v>0</v>
      </c>
      <c r="K117" s="8">
        <v>0.19</v>
      </c>
      <c r="L117" s="8">
        <v>0</v>
      </c>
      <c r="M117" s="8">
        <v>0.16</v>
      </c>
      <c r="N117" s="7">
        <v>0</v>
      </c>
      <c r="O117" s="7">
        <v>0.1</v>
      </c>
      <c r="P117" s="7">
        <v>0.04</v>
      </c>
      <c r="Q117" s="7">
        <v>0</v>
      </c>
      <c r="R117" s="8">
        <v>0</v>
      </c>
      <c r="S117" s="8">
        <v>0</v>
      </c>
      <c r="T117" s="8">
        <v>0.38</v>
      </c>
      <c r="U117" s="8">
        <f t="shared" si="4"/>
        <v>2.4299999999999997</v>
      </c>
      <c r="V117" s="31">
        <v>1.89</v>
      </c>
      <c r="W117" s="8">
        <v>0</v>
      </c>
      <c r="X117" s="8">
        <v>0.92</v>
      </c>
      <c r="Y117" s="8">
        <v>0.34</v>
      </c>
      <c r="Z117" s="8">
        <v>1.49</v>
      </c>
      <c r="AA117" s="8">
        <v>0</v>
      </c>
      <c r="AB117" s="7">
        <v>0</v>
      </c>
      <c r="AC117" s="7">
        <v>0</v>
      </c>
      <c r="AD117" s="9">
        <f t="shared" si="5"/>
        <v>0.53999999999999915</v>
      </c>
      <c r="AE117" s="10" t="e">
        <f>#REF!+AD117</f>
        <v>#REF!</v>
      </c>
    </row>
    <row r="118" spans="1:31" s="12" customFormat="1">
      <c r="A118" s="6" t="s">
        <v>145</v>
      </c>
      <c r="B118" s="7">
        <v>15.29</v>
      </c>
      <c r="C118" s="7">
        <v>1.52</v>
      </c>
      <c r="D118" s="8">
        <v>0.34</v>
      </c>
      <c r="E118" s="8">
        <v>0</v>
      </c>
      <c r="F118" s="31">
        <v>0.57999999999999996</v>
      </c>
      <c r="G118" s="8">
        <v>3.6</v>
      </c>
      <c r="H118" s="8">
        <v>0</v>
      </c>
      <c r="I118" s="8">
        <v>0</v>
      </c>
      <c r="J118" s="8">
        <v>0.24</v>
      </c>
      <c r="K118" s="8">
        <v>0.19</v>
      </c>
      <c r="L118" s="8">
        <v>0.54</v>
      </c>
      <c r="M118" s="8">
        <v>0.16</v>
      </c>
      <c r="N118" s="7">
        <v>0</v>
      </c>
      <c r="O118" s="7">
        <v>0.12</v>
      </c>
      <c r="P118" s="7">
        <v>0.05</v>
      </c>
      <c r="Q118" s="7">
        <v>0</v>
      </c>
      <c r="R118" s="8">
        <v>0</v>
      </c>
      <c r="S118" s="8">
        <v>0</v>
      </c>
      <c r="T118" s="8">
        <v>0.43</v>
      </c>
      <c r="U118" s="8">
        <f t="shared" si="4"/>
        <v>2.61</v>
      </c>
      <c r="V118" s="31">
        <v>2.0299999999999998</v>
      </c>
      <c r="W118" s="8">
        <v>0</v>
      </c>
      <c r="X118" s="8">
        <v>0.92</v>
      </c>
      <c r="Y118" s="8">
        <v>0.34</v>
      </c>
      <c r="Z118" s="8">
        <v>1.64</v>
      </c>
      <c r="AA118" s="8">
        <v>0</v>
      </c>
      <c r="AB118" s="7">
        <v>0</v>
      </c>
      <c r="AC118" s="7">
        <v>0</v>
      </c>
      <c r="AD118" s="9">
        <f t="shared" si="5"/>
        <v>2.5899999999999981</v>
      </c>
      <c r="AE118" s="10" t="e">
        <f>#REF!+AD118</f>
        <v>#REF!</v>
      </c>
    </row>
    <row r="119" spans="1:31" s="12" customFormat="1">
      <c r="A119" s="6" t="s">
        <v>146</v>
      </c>
      <c r="B119" s="7">
        <v>15.27</v>
      </c>
      <c r="C119" s="7">
        <v>1.62</v>
      </c>
      <c r="D119" s="8">
        <v>0.34</v>
      </c>
      <c r="E119" s="8">
        <v>0</v>
      </c>
      <c r="F119" s="31">
        <v>0.57999999999999996</v>
      </c>
      <c r="G119" s="8">
        <v>3.53</v>
      </c>
      <c r="H119" s="8">
        <v>0</v>
      </c>
      <c r="I119" s="8">
        <v>0.61</v>
      </c>
      <c r="J119" s="8">
        <v>0.34</v>
      </c>
      <c r="K119" s="8">
        <v>0.19</v>
      </c>
      <c r="L119" s="8">
        <v>0.54</v>
      </c>
      <c r="M119" s="8">
        <v>0.16</v>
      </c>
      <c r="N119" s="7">
        <v>0</v>
      </c>
      <c r="O119" s="7">
        <v>0.1</v>
      </c>
      <c r="P119" s="7">
        <v>0.04</v>
      </c>
      <c r="Q119" s="7">
        <v>0</v>
      </c>
      <c r="R119" s="8">
        <v>0</v>
      </c>
      <c r="S119" s="8">
        <v>0</v>
      </c>
      <c r="T119" s="8">
        <v>0.43</v>
      </c>
      <c r="U119" s="8">
        <f t="shared" si="4"/>
        <v>2.61</v>
      </c>
      <c r="V119" s="31">
        <v>2.0299999999999998</v>
      </c>
      <c r="W119" s="8">
        <v>0</v>
      </c>
      <c r="X119" s="8">
        <v>0.92</v>
      </c>
      <c r="Y119" s="8">
        <v>0.34</v>
      </c>
      <c r="Z119" s="8">
        <v>1.64</v>
      </c>
      <c r="AA119" s="8">
        <v>0</v>
      </c>
      <c r="AB119" s="7">
        <v>0</v>
      </c>
      <c r="AC119" s="7">
        <v>0</v>
      </c>
      <c r="AD119" s="9">
        <f t="shared" si="5"/>
        <v>1.8599999999999994</v>
      </c>
      <c r="AE119" s="10" t="e">
        <f>#REF!+AD119</f>
        <v>#REF!</v>
      </c>
    </row>
    <row r="120" spans="1:31" s="12" customFormat="1">
      <c r="A120" s="6" t="s">
        <v>147</v>
      </c>
      <c r="B120" s="7">
        <v>12.69</v>
      </c>
      <c r="C120" s="7">
        <v>1.54</v>
      </c>
      <c r="D120" s="8">
        <v>0.34</v>
      </c>
      <c r="E120" s="8">
        <v>0</v>
      </c>
      <c r="F120" s="31">
        <v>0.54</v>
      </c>
      <c r="G120" s="8">
        <v>1.96</v>
      </c>
      <c r="H120" s="8">
        <v>0</v>
      </c>
      <c r="I120" s="8">
        <v>0.61</v>
      </c>
      <c r="J120" s="8">
        <v>0</v>
      </c>
      <c r="K120" s="8">
        <v>0.19</v>
      </c>
      <c r="L120" s="8">
        <v>0</v>
      </c>
      <c r="M120" s="8">
        <v>0.16</v>
      </c>
      <c r="N120" s="7">
        <v>0</v>
      </c>
      <c r="O120" s="7">
        <v>0.1</v>
      </c>
      <c r="P120" s="7">
        <v>0.04</v>
      </c>
      <c r="Q120" s="7">
        <v>0</v>
      </c>
      <c r="R120" s="8">
        <v>0</v>
      </c>
      <c r="S120" s="8">
        <v>0</v>
      </c>
      <c r="T120" s="8">
        <v>0.38</v>
      </c>
      <c r="U120" s="8">
        <f t="shared" si="4"/>
        <v>2.4299999999999997</v>
      </c>
      <c r="V120" s="31">
        <v>1.89</v>
      </c>
      <c r="W120" s="8">
        <v>0</v>
      </c>
      <c r="X120" s="8">
        <v>0.92</v>
      </c>
      <c r="Y120" s="8">
        <v>0.34</v>
      </c>
      <c r="Z120" s="8">
        <v>1.49</v>
      </c>
      <c r="AA120" s="8">
        <v>0</v>
      </c>
      <c r="AB120" s="7">
        <v>0</v>
      </c>
      <c r="AC120" s="7">
        <v>0</v>
      </c>
      <c r="AD120" s="9">
        <f t="shared" si="5"/>
        <v>2.1899999999999995</v>
      </c>
      <c r="AE120" s="10" t="e">
        <f>#REF!+AD120</f>
        <v>#REF!</v>
      </c>
    </row>
    <row r="121" spans="1:31" s="12" customFormat="1">
      <c r="A121" s="6" t="s">
        <v>148</v>
      </c>
      <c r="B121" s="7">
        <v>16.75</v>
      </c>
      <c r="C121" s="7">
        <v>1.63</v>
      </c>
      <c r="D121" s="8">
        <v>0</v>
      </c>
      <c r="E121" s="8">
        <v>0.95</v>
      </c>
      <c r="F121" s="31">
        <v>0</v>
      </c>
      <c r="G121" s="8">
        <v>2.09</v>
      </c>
      <c r="H121" s="8">
        <v>0</v>
      </c>
      <c r="I121" s="8">
        <v>0.13</v>
      </c>
      <c r="J121" s="8">
        <v>0</v>
      </c>
      <c r="K121" s="8">
        <v>0.19</v>
      </c>
      <c r="L121" s="7">
        <v>0.54</v>
      </c>
      <c r="M121" s="8">
        <v>0.16</v>
      </c>
      <c r="N121" s="7">
        <v>0</v>
      </c>
      <c r="O121" s="7">
        <v>0.1</v>
      </c>
      <c r="P121" s="7">
        <v>0.04</v>
      </c>
      <c r="Q121" s="7">
        <f>'[2]Лифт-2015'!G16</f>
        <v>2.237899269032527</v>
      </c>
      <c r="R121" s="8">
        <f>'[2]Лифт-2015'!L16</f>
        <v>0</v>
      </c>
      <c r="S121" s="8">
        <f>'[2]Лифт-2015'!P16</f>
        <v>4.6625143031592625E-2</v>
      </c>
      <c r="T121" s="8">
        <v>0.84</v>
      </c>
      <c r="U121" s="8">
        <f t="shared" si="4"/>
        <v>1.52</v>
      </c>
      <c r="V121" s="31">
        <v>1.52</v>
      </c>
      <c r="W121" s="8">
        <f>[2]КГМ!K123</f>
        <v>0.46657296858699432</v>
      </c>
      <c r="X121" s="8">
        <v>1.22</v>
      </c>
      <c r="Y121" s="8">
        <v>0.34</v>
      </c>
      <c r="Z121" s="8">
        <v>2</v>
      </c>
      <c r="AA121" s="8">
        <v>0</v>
      </c>
      <c r="AB121" s="7">
        <f>'[2]Лифт-страх.'!G16</f>
        <v>2.1519296783811981E-2</v>
      </c>
      <c r="AC121" s="7">
        <v>0</v>
      </c>
      <c r="AD121" s="9">
        <f t="shared" si="5"/>
        <v>2.2273833225650748</v>
      </c>
      <c r="AE121" s="10" t="e">
        <f>#REF!+AD121</f>
        <v>#REF!</v>
      </c>
    </row>
    <row r="122" spans="1:31" s="12" customFormat="1">
      <c r="A122" s="6" t="s">
        <v>149</v>
      </c>
      <c r="B122" s="7">
        <v>16</v>
      </c>
      <c r="C122" s="7">
        <v>1.71</v>
      </c>
      <c r="D122" s="8">
        <v>0.34</v>
      </c>
      <c r="E122" s="8">
        <v>0</v>
      </c>
      <c r="F122" s="31">
        <v>0.57999999999999996</v>
      </c>
      <c r="G122" s="8">
        <v>4.5199999999999996</v>
      </c>
      <c r="H122" s="8">
        <v>0</v>
      </c>
      <c r="I122" s="8">
        <v>0.75</v>
      </c>
      <c r="J122" s="8">
        <v>0.1</v>
      </c>
      <c r="K122" s="8">
        <v>0.19</v>
      </c>
      <c r="L122" s="8">
        <v>0</v>
      </c>
      <c r="M122" s="8">
        <v>0.16</v>
      </c>
      <c r="N122" s="7">
        <v>0</v>
      </c>
      <c r="O122" s="7">
        <v>0.1</v>
      </c>
      <c r="P122" s="7">
        <v>0.04</v>
      </c>
      <c r="Q122" s="7">
        <v>0</v>
      </c>
      <c r="R122" s="8">
        <v>0</v>
      </c>
      <c r="S122" s="8">
        <v>0</v>
      </c>
      <c r="T122" s="8">
        <v>0.43</v>
      </c>
      <c r="U122" s="8">
        <f t="shared" si="4"/>
        <v>2.61</v>
      </c>
      <c r="V122" s="31">
        <v>2.0299999999999998</v>
      </c>
      <c r="W122" s="8">
        <v>0</v>
      </c>
      <c r="X122" s="8">
        <v>0.92</v>
      </c>
      <c r="Y122" s="8">
        <v>0.34</v>
      </c>
      <c r="Z122" s="8">
        <v>1.64</v>
      </c>
      <c r="AA122" s="8">
        <v>0</v>
      </c>
      <c r="AB122" s="7">
        <v>0</v>
      </c>
      <c r="AC122" s="7">
        <v>0.74</v>
      </c>
      <c r="AD122" s="9">
        <f t="shared" si="5"/>
        <v>1.4100000000000019</v>
      </c>
      <c r="AE122" s="10" t="e">
        <f>#REF!+AD122</f>
        <v>#REF!</v>
      </c>
    </row>
    <row r="123" spans="1:31" s="12" customFormat="1">
      <c r="A123" s="6" t="s">
        <v>150</v>
      </c>
      <c r="B123" s="7">
        <f>18+0.34</f>
        <v>18.34</v>
      </c>
      <c r="C123" s="7">
        <v>0.82</v>
      </c>
      <c r="D123" s="8">
        <v>0.34</v>
      </c>
      <c r="E123" s="8">
        <v>0.49</v>
      </c>
      <c r="F123" s="31">
        <v>0</v>
      </c>
      <c r="G123" s="8">
        <v>4.47</v>
      </c>
      <c r="H123" s="8">
        <v>0</v>
      </c>
      <c r="I123" s="8">
        <v>0</v>
      </c>
      <c r="J123" s="8">
        <v>0</v>
      </c>
      <c r="K123" s="8">
        <v>0.11</v>
      </c>
      <c r="L123" s="7">
        <v>0.54</v>
      </c>
      <c r="M123" s="7">
        <v>0</v>
      </c>
      <c r="N123" s="7">
        <v>0.14000000000000001</v>
      </c>
      <c r="O123" s="7">
        <v>0.1</v>
      </c>
      <c r="P123" s="7">
        <v>0.04</v>
      </c>
      <c r="Q123" s="7">
        <v>3.18</v>
      </c>
      <c r="R123" s="8">
        <f>'[2]Лифт-2015'!L17</f>
        <v>0</v>
      </c>
      <c r="S123" s="8">
        <f>'[2]Лифт-2015'!P17</f>
        <v>6.141397649828844E-2</v>
      </c>
      <c r="T123" s="8">
        <v>0.94</v>
      </c>
      <c r="U123" s="8">
        <f t="shared" si="4"/>
        <v>1.63</v>
      </c>
      <c r="V123" s="31">
        <v>1.63</v>
      </c>
      <c r="W123" s="8">
        <f>[2]КГМ!K125</f>
        <v>0.49521504711094738</v>
      </c>
      <c r="X123" s="8">
        <v>1.22</v>
      </c>
      <c r="Y123" s="8">
        <v>0.34</v>
      </c>
      <c r="Z123" s="8">
        <v>2.1800000000000002</v>
      </c>
      <c r="AA123" s="8">
        <v>0</v>
      </c>
      <c r="AB123" s="7">
        <f>'[2]Лифт-страх.'!G17</f>
        <v>2.8344912229979275E-2</v>
      </c>
      <c r="AC123" s="7">
        <v>0</v>
      </c>
      <c r="AD123" s="9">
        <f t="shared" si="5"/>
        <v>1.2150260641607851</v>
      </c>
      <c r="AE123" s="10" t="e">
        <f>#REF!+AD123</f>
        <v>#REF!</v>
      </c>
    </row>
    <row r="124" spans="1:31" s="12" customFormat="1">
      <c r="A124" s="6" t="s">
        <v>151</v>
      </c>
      <c r="B124" s="7">
        <v>10.93</v>
      </c>
      <c r="C124" s="7">
        <v>0</v>
      </c>
      <c r="D124" s="8">
        <v>0.34</v>
      </c>
      <c r="E124" s="8">
        <v>0</v>
      </c>
      <c r="F124" s="31">
        <v>0.54</v>
      </c>
      <c r="G124" s="8">
        <f>2+0.16</f>
        <v>2.16</v>
      </c>
      <c r="H124" s="8">
        <v>1.29</v>
      </c>
      <c r="I124" s="8">
        <v>0.55000000000000004</v>
      </c>
      <c r="J124" s="8">
        <v>0</v>
      </c>
      <c r="K124" s="8">
        <v>0.19</v>
      </c>
      <c r="L124" s="8">
        <v>0.54</v>
      </c>
      <c r="M124" s="8">
        <v>0.16</v>
      </c>
      <c r="N124" s="7">
        <v>0</v>
      </c>
      <c r="O124" s="7">
        <v>0.1</v>
      </c>
      <c r="P124" s="7">
        <v>0.04</v>
      </c>
      <c r="Q124" s="7">
        <v>0</v>
      </c>
      <c r="R124" s="8">
        <v>0</v>
      </c>
      <c r="S124" s="8">
        <v>0</v>
      </c>
      <c r="T124" s="8">
        <v>0.38</v>
      </c>
      <c r="U124" s="8">
        <f t="shared" si="4"/>
        <v>2.4299999999999997</v>
      </c>
      <c r="V124" s="31">
        <v>1.89</v>
      </c>
      <c r="W124" s="8">
        <v>0</v>
      </c>
      <c r="X124" s="8">
        <v>0.92</v>
      </c>
      <c r="Y124" s="8">
        <v>0.34</v>
      </c>
      <c r="Z124" s="8">
        <v>1.49</v>
      </c>
      <c r="AA124" s="8">
        <v>0</v>
      </c>
      <c r="AB124" s="7">
        <v>0</v>
      </c>
      <c r="AC124" s="7">
        <v>0</v>
      </c>
      <c r="AD124" s="9">
        <f t="shared" si="5"/>
        <v>0</v>
      </c>
      <c r="AE124" s="10" t="e">
        <f>#REF!+AD124</f>
        <v>#REF!</v>
      </c>
    </row>
    <row r="125" spans="1:31" s="12" customFormat="1">
      <c r="A125" s="6" t="s">
        <v>152</v>
      </c>
      <c r="B125" s="7">
        <v>17.8</v>
      </c>
      <c r="C125" s="7">
        <v>1.71</v>
      </c>
      <c r="D125" s="8">
        <v>0.34</v>
      </c>
      <c r="E125" s="8">
        <v>0</v>
      </c>
      <c r="F125" s="31">
        <v>0.57999999999999996</v>
      </c>
      <c r="G125" s="8">
        <v>4.5199999999999996</v>
      </c>
      <c r="H125" s="8">
        <v>0</v>
      </c>
      <c r="I125" s="8">
        <v>0.75</v>
      </c>
      <c r="J125" s="8">
        <v>0.26</v>
      </c>
      <c r="K125" s="8">
        <v>0.19</v>
      </c>
      <c r="L125" s="8">
        <v>0</v>
      </c>
      <c r="M125" s="8">
        <v>0.16</v>
      </c>
      <c r="N125" s="7">
        <v>0</v>
      </c>
      <c r="O125" s="7">
        <v>0.1</v>
      </c>
      <c r="P125" s="7">
        <v>0.04</v>
      </c>
      <c r="Q125" s="7">
        <v>0</v>
      </c>
      <c r="R125" s="8">
        <v>0</v>
      </c>
      <c r="S125" s="8">
        <v>0</v>
      </c>
      <c r="T125" s="8">
        <v>0.43</v>
      </c>
      <c r="U125" s="8">
        <f t="shared" si="4"/>
        <v>2.61</v>
      </c>
      <c r="V125" s="31">
        <v>2.0299999999999998</v>
      </c>
      <c r="W125" s="8">
        <v>0</v>
      </c>
      <c r="X125" s="8">
        <v>0.92</v>
      </c>
      <c r="Y125" s="8">
        <v>0.34</v>
      </c>
      <c r="Z125" s="8">
        <v>1.64</v>
      </c>
      <c r="AA125" s="8">
        <v>0</v>
      </c>
      <c r="AB125" s="7">
        <v>0</v>
      </c>
      <c r="AC125" s="7">
        <v>0.74</v>
      </c>
      <c r="AD125" s="9">
        <f t="shared" si="5"/>
        <v>3.0500000000000025</v>
      </c>
      <c r="AE125" s="10" t="e">
        <f>#REF!+AD125</f>
        <v>#REF!</v>
      </c>
    </row>
    <row r="126" spans="1:31" s="12" customFormat="1">
      <c r="A126" s="6" t="s">
        <v>153</v>
      </c>
      <c r="B126" s="7">
        <v>10.93</v>
      </c>
      <c r="C126" s="7">
        <v>0</v>
      </c>
      <c r="D126" s="8">
        <v>0.34</v>
      </c>
      <c r="E126" s="8">
        <v>0</v>
      </c>
      <c r="F126" s="31">
        <v>0.54</v>
      </c>
      <c r="G126" s="8">
        <f>2+0.16</f>
        <v>2.16</v>
      </c>
      <c r="H126" s="8">
        <v>1.29</v>
      </c>
      <c r="I126" s="8">
        <v>0.55000000000000004</v>
      </c>
      <c r="J126" s="8">
        <v>0</v>
      </c>
      <c r="K126" s="8">
        <v>0.19</v>
      </c>
      <c r="L126" s="8">
        <v>0.54</v>
      </c>
      <c r="M126" s="8">
        <v>0.16</v>
      </c>
      <c r="N126" s="7">
        <v>0</v>
      </c>
      <c r="O126" s="7">
        <v>0.1</v>
      </c>
      <c r="P126" s="7">
        <v>0.04</v>
      </c>
      <c r="Q126" s="7">
        <v>0</v>
      </c>
      <c r="R126" s="8">
        <v>0</v>
      </c>
      <c r="S126" s="8">
        <v>0</v>
      </c>
      <c r="T126" s="8">
        <v>0.38</v>
      </c>
      <c r="U126" s="8">
        <f t="shared" si="4"/>
        <v>2.4299999999999997</v>
      </c>
      <c r="V126" s="31">
        <v>1.89</v>
      </c>
      <c r="W126" s="8">
        <v>0</v>
      </c>
      <c r="X126" s="8">
        <v>0.92</v>
      </c>
      <c r="Y126" s="8">
        <v>0.34</v>
      </c>
      <c r="Z126" s="8">
        <v>1.49</v>
      </c>
      <c r="AA126" s="8">
        <v>0</v>
      </c>
      <c r="AB126" s="7">
        <v>0</v>
      </c>
      <c r="AC126" s="7">
        <v>0</v>
      </c>
      <c r="AD126" s="9">
        <f t="shared" si="5"/>
        <v>0</v>
      </c>
      <c r="AE126" s="10" t="e">
        <f>#REF!+AD126</f>
        <v>#REF!</v>
      </c>
    </row>
    <row r="127" spans="1:31" s="12" customFormat="1">
      <c r="A127" s="6" t="s">
        <v>154</v>
      </c>
      <c r="B127" s="7">
        <v>18.5</v>
      </c>
      <c r="C127" s="7">
        <v>2.65</v>
      </c>
      <c r="D127" s="8">
        <v>0.34</v>
      </c>
      <c r="E127" s="8">
        <v>0</v>
      </c>
      <c r="F127" s="31">
        <v>0.54</v>
      </c>
      <c r="G127" s="8">
        <v>2.39</v>
      </c>
      <c r="H127" s="8">
        <v>0</v>
      </c>
      <c r="I127" s="8">
        <v>1.32</v>
      </c>
      <c r="J127" s="8">
        <v>0</v>
      </c>
      <c r="K127" s="8">
        <v>0.19</v>
      </c>
      <c r="L127" s="8">
        <v>0.54</v>
      </c>
      <c r="M127" s="8">
        <v>0.16</v>
      </c>
      <c r="N127" s="7">
        <v>0</v>
      </c>
      <c r="O127" s="7">
        <v>0.1</v>
      </c>
      <c r="P127" s="7">
        <v>0.04</v>
      </c>
      <c r="Q127" s="7">
        <v>0</v>
      </c>
      <c r="R127" s="8">
        <v>0</v>
      </c>
      <c r="S127" s="8">
        <v>0</v>
      </c>
      <c r="T127" s="8">
        <v>0.38</v>
      </c>
      <c r="U127" s="8">
        <f t="shared" si="4"/>
        <v>2.4299999999999997</v>
      </c>
      <c r="V127" s="31">
        <v>1.89</v>
      </c>
      <c r="W127" s="8">
        <v>0</v>
      </c>
      <c r="X127" s="8">
        <v>0.92</v>
      </c>
      <c r="Y127" s="8">
        <v>0.34</v>
      </c>
      <c r="Z127" s="8">
        <v>1.49</v>
      </c>
      <c r="AA127" s="8">
        <v>0</v>
      </c>
      <c r="AB127" s="7">
        <v>0</v>
      </c>
      <c r="AC127" s="7">
        <v>0</v>
      </c>
      <c r="AD127" s="9">
        <f t="shared" si="5"/>
        <v>5.2099999999999991</v>
      </c>
      <c r="AE127" s="10" t="e">
        <f>#REF!+AD127</f>
        <v>#REF!</v>
      </c>
    </row>
    <row r="128" spans="1:31" s="12" customFormat="1">
      <c r="A128" s="6" t="s">
        <v>155</v>
      </c>
      <c r="B128" s="7">
        <v>18.04</v>
      </c>
      <c r="C128" s="7">
        <v>1.71</v>
      </c>
      <c r="D128" s="8">
        <v>0.34</v>
      </c>
      <c r="E128" s="8">
        <v>0</v>
      </c>
      <c r="F128" s="31">
        <v>0.57999999999999996</v>
      </c>
      <c r="G128" s="8">
        <v>4.5199999999999996</v>
      </c>
      <c r="H128" s="8">
        <v>0</v>
      </c>
      <c r="I128" s="8">
        <v>0.47</v>
      </c>
      <c r="J128" s="8">
        <v>0.16</v>
      </c>
      <c r="K128" s="8">
        <v>0.19</v>
      </c>
      <c r="L128" s="8">
        <v>0.54</v>
      </c>
      <c r="M128" s="8">
        <v>0.16</v>
      </c>
      <c r="N128" s="7">
        <v>0</v>
      </c>
      <c r="O128" s="7">
        <v>0.1</v>
      </c>
      <c r="P128" s="7">
        <v>0.04</v>
      </c>
      <c r="Q128" s="7">
        <v>0</v>
      </c>
      <c r="R128" s="8">
        <v>0</v>
      </c>
      <c r="S128" s="8">
        <v>0</v>
      </c>
      <c r="T128" s="8">
        <v>0.43</v>
      </c>
      <c r="U128" s="8">
        <f t="shared" si="4"/>
        <v>2.61</v>
      </c>
      <c r="V128" s="31">
        <v>2.0299999999999998</v>
      </c>
      <c r="W128" s="8">
        <v>0</v>
      </c>
      <c r="X128" s="8">
        <v>0.92</v>
      </c>
      <c r="Y128" s="8">
        <v>0.34</v>
      </c>
      <c r="Z128" s="8">
        <v>1.64</v>
      </c>
      <c r="AA128" s="8">
        <v>0</v>
      </c>
      <c r="AB128" s="7">
        <v>0</v>
      </c>
      <c r="AC128" s="11">
        <v>0.81</v>
      </c>
      <c r="AD128" s="9">
        <f t="shared" si="5"/>
        <v>3.0600000000000005</v>
      </c>
      <c r="AE128" s="10" t="e">
        <f>#REF!+AD128</f>
        <v>#REF!</v>
      </c>
    </row>
    <row r="129" spans="1:31" s="12" customFormat="1">
      <c r="A129" s="6" t="s">
        <v>156</v>
      </c>
      <c r="B129" s="7">
        <v>23.29</v>
      </c>
      <c r="C129" s="7">
        <v>1.41</v>
      </c>
      <c r="D129" s="8">
        <v>0.34</v>
      </c>
      <c r="E129" s="8">
        <v>1.1399999999999999</v>
      </c>
      <c r="F129" s="31">
        <v>0</v>
      </c>
      <c r="G129" s="8">
        <v>4.51</v>
      </c>
      <c r="H129" s="8">
        <v>0</v>
      </c>
      <c r="I129" s="8">
        <v>0.79</v>
      </c>
      <c r="J129" s="8">
        <v>0.15</v>
      </c>
      <c r="K129" s="8">
        <v>0.19</v>
      </c>
      <c r="L129" s="7">
        <v>0.54</v>
      </c>
      <c r="M129" s="8">
        <v>0.16</v>
      </c>
      <c r="N129" s="7">
        <v>0</v>
      </c>
      <c r="O129" s="7">
        <v>0.1</v>
      </c>
      <c r="P129" s="7">
        <v>0.04</v>
      </c>
      <c r="Q129" s="7">
        <v>2.33</v>
      </c>
      <c r="R129" s="8">
        <v>0.35</v>
      </c>
      <c r="S129" s="8">
        <v>0.04</v>
      </c>
      <c r="T129" s="8">
        <v>0.94</v>
      </c>
      <c r="U129" s="8">
        <f t="shared" si="4"/>
        <v>1.63</v>
      </c>
      <c r="V129" s="31">
        <v>1.63</v>
      </c>
      <c r="W129" s="8">
        <v>0.46</v>
      </c>
      <c r="X129" s="8">
        <v>1.22</v>
      </c>
      <c r="Y129" s="8">
        <v>0.34</v>
      </c>
      <c r="Z129" s="8">
        <v>2.2000000000000002</v>
      </c>
      <c r="AA129" s="8">
        <v>0</v>
      </c>
      <c r="AB129" s="7">
        <v>0.02</v>
      </c>
      <c r="AC129" s="7">
        <v>0.84</v>
      </c>
      <c r="AD129" s="9">
        <f t="shared" si="5"/>
        <v>3.5500000000000043</v>
      </c>
      <c r="AE129" s="10" t="e">
        <f>#REF!+AD129</f>
        <v>#REF!</v>
      </c>
    </row>
    <row r="130" spans="1:31" s="12" customFormat="1">
      <c r="A130" s="6" t="s">
        <v>157</v>
      </c>
      <c r="B130" s="7">
        <v>21.14</v>
      </c>
      <c r="C130" s="7">
        <v>1.41</v>
      </c>
      <c r="D130" s="8">
        <v>0.34</v>
      </c>
      <c r="E130" s="8">
        <v>1.1400000000000001</v>
      </c>
      <c r="F130" s="31">
        <v>0</v>
      </c>
      <c r="G130" s="8">
        <v>4.28</v>
      </c>
      <c r="H130" s="8">
        <v>0</v>
      </c>
      <c r="I130" s="8">
        <v>0.2</v>
      </c>
      <c r="J130" s="8">
        <v>0.01</v>
      </c>
      <c r="K130" s="8">
        <v>0.11</v>
      </c>
      <c r="L130" s="7">
        <v>0.54</v>
      </c>
      <c r="M130" s="7">
        <v>0</v>
      </c>
      <c r="N130" s="7">
        <v>0.14000000000000001</v>
      </c>
      <c r="O130" s="7">
        <v>0.1</v>
      </c>
      <c r="P130" s="7">
        <v>0.04</v>
      </c>
      <c r="Q130" s="7">
        <v>2.4</v>
      </c>
      <c r="R130" s="8">
        <v>0</v>
      </c>
      <c r="S130" s="8">
        <v>0.05</v>
      </c>
      <c r="T130" s="8">
        <v>0.94</v>
      </c>
      <c r="U130" s="8">
        <f t="shared" si="4"/>
        <v>1.63</v>
      </c>
      <c r="V130" s="31">
        <v>1.63</v>
      </c>
      <c r="W130" s="8">
        <v>0.52</v>
      </c>
      <c r="X130" s="8">
        <v>1.22</v>
      </c>
      <c r="Y130" s="8">
        <v>0.34</v>
      </c>
      <c r="Z130" s="8">
        <v>2.2000000000000002</v>
      </c>
      <c r="AA130" s="8">
        <v>0</v>
      </c>
      <c r="AB130" s="7">
        <v>0.02</v>
      </c>
      <c r="AC130" s="7">
        <v>0</v>
      </c>
      <c r="AD130" s="9">
        <f t="shared" si="5"/>
        <v>3.509999999999998</v>
      </c>
      <c r="AE130" s="10" t="e">
        <f>#REF!+AD130</f>
        <v>#REF!</v>
      </c>
    </row>
    <row r="131" spans="1:31" s="12" customFormat="1">
      <c r="A131" s="6" t="s">
        <v>158</v>
      </c>
      <c r="B131" s="7">
        <v>15.39</v>
      </c>
      <c r="C131" s="7">
        <v>1.71</v>
      </c>
      <c r="D131" s="8">
        <v>0.34</v>
      </c>
      <c r="E131" s="8">
        <v>0</v>
      </c>
      <c r="F131" s="31">
        <v>0.57999999999999996</v>
      </c>
      <c r="G131" s="8">
        <v>3.5</v>
      </c>
      <c r="H131" s="8">
        <v>0</v>
      </c>
      <c r="I131" s="8">
        <v>0.49</v>
      </c>
      <c r="J131" s="8">
        <v>0.12</v>
      </c>
      <c r="K131" s="8">
        <v>0.19</v>
      </c>
      <c r="L131" s="8">
        <v>0</v>
      </c>
      <c r="M131" s="8">
        <v>0.16</v>
      </c>
      <c r="N131" s="7">
        <v>0</v>
      </c>
      <c r="O131" s="7">
        <v>0.1</v>
      </c>
      <c r="P131" s="7">
        <v>0.04</v>
      </c>
      <c r="Q131" s="7">
        <v>0</v>
      </c>
      <c r="R131" s="8">
        <v>0</v>
      </c>
      <c r="S131" s="8">
        <v>0</v>
      </c>
      <c r="T131" s="8">
        <v>0.43</v>
      </c>
      <c r="U131" s="8">
        <f t="shared" si="4"/>
        <v>2.61</v>
      </c>
      <c r="V131" s="31">
        <v>2.0299999999999998</v>
      </c>
      <c r="W131" s="8">
        <v>0</v>
      </c>
      <c r="X131" s="8">
        <v>0.92</v>
      </c>
      <c r="Y131" s="8">
        <v>0.34</v>
      </c>
      <c r="Z131" s="8">
        <v>1.64</v>
      </c>
      <c r="AA131" s="8">
        <v>0</v>
      </c>
      <c r="AB131" s="7">
        <v>0</v>
      </c>
      <c r="AC131" s="7">
        <v>0.74</v>
      </c>
      <c r="AD131" s="9">
        <f t="shared" ref="AD131:AD162" si="6">B131-(C131+D131+E131+F131+G131+I131+K131+L131+M131+N131+O131+P131+Q131+R131+S131+T131+V131+X131+Y131+Z131+AA131+H131+W131+AB131+J131+AC131)</f>
        <v>2.0600000000000005</v>
      </c>
      <c r="AE131" s="10" t="e">
        <f>#REF!+AD131</f>
        <v>#REF!</v>
      </c>
    </row>
    <row r="132" spans="1:31" s="12" customFormat="1">
      <c r="A132" s="6" t="s">
        <v>159</v>
      </c>
      <c r="B132" s="7">
        <v>18</v>
      </c>
      <c r="C132" s="7">
        <v>0.91</v>
      </c>
      <c r="D132" s="8">
        <v>0.34</v>
      </c>
      <c r="E132" s="8">
        <v>0.55000000000000004</v>
      </c>
      <c r="F132" s="31">
        <v>0</v>
      </c>
      <c r="G132" s="8">
        <v>1.77</v>
      </c>
      <c r="H132" s="8">
        <v>0.1</v>
      </c>
      <c r="I132" s="8">
        <v>0.11</v>
      </c>
      <c r="J132" s="8">
        <v>0</v>
      </c>
      <c r="K132" s="8">
        <v>0.11</v>
      </c>
      <c r="L132" s="7">
        <v>0.3</v>
      </c>
      <c r="M132" s="7">
        <v>0</v>
      </c>
      <c r="N132" s="7">
        <v>0.14000000000000001</v>
      </c>
      <c r="O132" s="7">
        <v>0.1</v>
      </c>
      <c r="P132" s="7">
        <v>0.04</v>
      </c>
      <c r="Q132" s="7">
        <f>'[2]Лифт-2015'!G20</f>
        <v>2.2263416279963928</v>
      </c>
      <c r="R132" s="8">
        <f>'[2]Лифт-2015'!L20</f>
        <v>0</v>
      </c>
      <c r="S132" s="8">
        <f>'[2]Лифт-2015'!P20</f>
        <v>4.6384347266620364E-2</v>
      </c>
      <c r="T132" s="8">
        <v>0.84</v>
      </c>
      <c r="U132" s="8">
        <f t="shared" ref="U132:U195" si="7">F132+V132</f>
        <v>1.52</v>
      </c>
      <c r="V132" s="31">
        <v>1.52</v>
      </c>
      <c r="W132" s="8">
        <f>[2]КГМ!K134</f>
        <v>0.41511938951482114</v>
      </c>
      <c r="X132" s="8">
        <v>1.22</v>
      </c>
      <c r="Y132" s="8">
        <v>0.34</v>
      </c>
      <c r="Z132" s="8">
        <v>2</v>
      </c>
      <c r="AA132" s="8">
        <v>0</v>
      </c>
      <c r="AB132" s="7">
        <f>'[2]Лифт-страх.'!G20</f>
        <v>2.1408160276901705E-2</v>
      </c>
      <c r="AC132" s="7">
        <v>0</v>
      </c>
      <c r="AD132" s="9">
        <f t="shared" si="6"/>
        <v>4.9007464749452652</v>
      </c>
      <c r="AE132" s="10" t="e">
        <f>#REF!+AD132</f>
        <v>#REF!</v>
      </c>
    </row>
    <row r="133" spans="1:31" s="12" customFormat="1">
      <c r="A133" s="6" t="s">
        <v>160</v>
      </c>
      <c r="B133" s="7">
        <v>10.93</v>
      </c>
      <c r="C133" s="7">
        <v>0.88</v>
      </c>
      <c r="D133" s="7">
        <v>0.34</v>
      </c>
      <c r="E133" s="8">
        <v>0</v>
      </c>
      <c r="F133" s="31">
        <v>0.54</v>
      </c>
      <c r="G133" s="7">
        <v>2.2200000000000002</v>
      </c>
      <c r="H133" s="7">
        <v>0</v>
      </c>
      <c r="I133" s="8">
        <v>0.59</v>
      </c>
      <c r="J133" s="8">
        <v>0</v>
      </c>
      <c r="K133" s="7">
        <v>0.19</v>
      </c>
      <c r="L133" s="7">
        <v>0.54</v>
      </c>
      <c r="M133" s="8">
        <v>0.16</v>
      </c>
      <c r="N133" s="7">
        <v>0</v>
      </c>
      <c r="O133" s="7">
        <v>0.1</v>
      </c>
      <c r="P133" s="7">
        <v>0.04</v>
      </c>
      <c r="Q133" s="7">
        <v>0</v>
      </c>
      <c r="R133" s="8">
        <v>0</v>
      </c>
      <c r="S133" s="8">
        <v>0</v>
      </c>
      <c r="T133" s="8">
        <v>0.38</v>
      </c>
      <c r="U133" s="8">
        <f t="shared" si="7"/>
        <v>2.4299999999999997</v>
      </c>
      <c r="V133" s="31">
        <v>1.89</v>
      </c>
      <c r="W133" s="8">
        <v>0</v>
      </c>
      <c r="X133" s="8">
        <v>0.92</v>
      </c>
      <c r="Y133" s="8">
        <v>0.34</v>
      </c>
      <c r="Z133" s="7">
        <v>1.49</v>
      </c>
      <c r="AA133" s="7">
        <v>0</v>
      </c>
      <c r="AB133" s="7">
        <v>0</v>
      </c>
      <c r="AC133" s="7">
        <v>0</v>
      </c>
      <c r="AD133" s="9">
        <f t="shared" si="6"/>
        <v>0.30999999999999872</v>
      </c>
      <c r="AE133" s="10" t="e">
        <f>#REF!+AD133</f>
        <v>#REF!</v>
      </c>
    </row>
    <row r="134" spans="1:31" s="12" customFormat="1">
      <c r="A134" s="6" t="s">
        <v>161</v>
      </c>
      <c r="B134" s="7">
        <v>13.82</v>
      </c>
      <c r="C134" s="7">
        <v>1.17</v>
      </c>
      <c r="D134" s="7">
        <v>0.34</v>
      </c>
      <c r="E134" s="8">
        <v>0</v>
      </c>
      <c r="F134" s="31">
        <v>0.57999999999999996</v>
      </c>
      <c r="G134" s="7">
        <v>3.65</v>
      </c>
      <c r="H134" s="8">
        <v>0</v>
      </c>
      <c r="I134" s="7">
        <v>0.68</v>
      </c>
      <c r="J134" s="8">
        <v>0.18</v>
      </c>
      <c r="K134" s="7">
        <v>0.11</v>
      </c>
      <c r="L134" s="8">
        <v>0.54</v>
      </c>
      <c r="M134" s="8">
        <v>0.16</v>
      </c>
      <c r="N134" s="7">
        <v>0</v>
      </c>
      <c r="O134" s="7">
        <v>0.1</v>
      </c>
      <c r="P134" s="7">
        <v>0.04</v>
      </c>
      <c r="Q134" s="7">
        <v>0</v>
      </c>
      <c r="R134" s="8">
        <v>0</v>
      </c>
      <c r="S134" s="8">
        <v>0</v>
      </c>
      <c r="T134" s="8">
        <v>0.43</v>
      </c>
      <c r="U134" s="8">
        <f t="shared" si="7"/>
        <v>2.61</v>
      </c>
      <c r="V134" s="31">
        <v>2.0299999999999998</v>
      </c>
      <c r="W134" s="8">
        <v>0</v>
      </c>
      <c r="X134" s="8">
        <v>0.92</v>
      </c>
      <c r="Y134" s="8">
        <v>0.34</v>
      </c>
      <c r="Z134" s="8">
        <v>1.49</v>
      </c>
      <c r="AA134" s="8">
        <v>0</v>
      </c>
      <c r="AB134" s="7">
        <v>0</v>
      </c>
      <c r="AC134" s="11">
        <v>0</v>
      </c>
      <c r="AD134" s="9">
        <f t="shared" si="6"/>
        <v>1.0600000000000005</v>
      </c>
      <c r="AE134" s="10" t="e">
        <f>#REF!+AD134</f>
        <v>#REF!</v>
      </c>
    </row>
    <row r="135" spans="1:31" s="12" customFormat="1">
      <c r="A135" s="6" t="s">
        <v>162</v>
      </c>
      <c r="B135" s="7">
        <v>10.93</v>
      </c>
      <c r="C135" s="7">
        <v>0</v>
      </c>
      <c r="D135" s="8">
        <v>0.34</v>
      </c>
      <c r="E135" s="8">
        <v>0</v>
      </c>
      <c r="F135" s="31">
        <v>0.54</v>
      </c>
      <c r="G135" s="8">
        <f>2+0.16</f>
        <v>2.16</v>
      </c>
      <c r="H135" s="8">
        <v>1.91</v>
      </c>
      <c r="I135" s="8">
        <v>0.55000000000000004</v>
      </c>
      <c r="J135" s="8">
        <v>0</v>
      </c>
      <c r="K135" s="8">
        <v>0.11</v>
      </c>
      <c r="L135" s="8">
        <v>0</v>
      </c>
      <c r="M135" s="8">
        <v>0.16</v>
      </c>
      <c r="N135" s="7">
        <v>0</v>
      </c>
      <c r="O135" s="7">
        <v>0.1</v>
      </c>
      <c r="P135" s="7">
        <v>0.04</v>
      </c>
      <c r="Q135" s="7">
        <v>0</v>
      </c>
      <c r="R135" s="8">
        <v>0</v>
      </c>
      <c r="S135" s="8">
        <v>0</v>
      </c>
      <c r="T135" s="8">
        <v>0.38</v>
      </c>
      <c r="U135" s="8">
        <f t="shared" si="7"/>
        <v>2.4299999999999997</v>
      </c>
      <c r="V135" s="31">
        <v>1.89</v>
      </c>
      <c r="W135" s="8">
        <v>0</v>
      </c>
      <c r="X135" s="8">
        <v>0.92</v>
      </c>
      <c r="Y135" s="8">
        <v>0.34</v>
      </c>
      <c r="Z135" s="8">
        <v>1.49</v>
      </c>
      <c r="AA135" s="8">
        <v>0</v>
      </c>
      <c r="AB135" s="7">
        <v>0</v>
      </c>
      <c r="AC135" s="7">
        <v>0</v>
      </c>
      <c r="AD135" s="9">
        <f t="shared" si="6"/>
        <v>0</v>
      </c>
      <c r="AE135" s="10" t="e">
        <f>#REF!+AD135</f>
        <v>#REF!</v>
      </c>
    </row>
    <row r="136" spans="1:31" s="12" customFormat="1">
      <c r="A136" s="6" t="s">
        <v>163</v>
      </c>
      <c r="B136" s="7">
        <v>14.82</v>
      </c>
      <c r="C136" s="7">
        <v>1.17</v>
      </c>
      <c r="D136" s="8">
        <v>0.34</v>
      </c>
      <c r="E136" s="8">
        <v>0</v>
      </c>
      <c r="F136" s="31">
        <v>0.57999999999999996</v>
      </c>
      <c r="G136" s="8">
        <v>3.65</v>
      </c>
      <c r="H136" s="8">
        <v>0</v>
      </c>
      <c r="I136" s="8">
        <v>0.68</v>
      </c>
      <c r="J136" s="8">
        <v>0.18</v>
      </c>
      <c r="K136" s="8">
        <v>0.11</v>
      </c>
      <c r="L136" s="7">
        <v>0.54</v>
      </c>
      <c r="M136" s="8">
        <v>0.16</v>
      </c>
      <c r="N136" s="7">
        <v>0</v>
      </c>
      <c r="O136" s="7">
        <v>0.1</v>
      </c>
      <c r="P136" s="7">
        <v>0.04</v>
      </c>
      <c r="Q136" s="7">
        <v>0</v>
      </c>
      <c r="R136" s="8">
        <v>0</v>
      </c>
      <c r="S136" s="8">
        <v>0</v>
      </c>
      <c r="T136" s="8">
        <v>0.43</v>
      </c>
      <c r="U136" s="8">
        <f t="shared" si="7"/>
        <v>2.61</v>
      </c>
      <c r="V136" s="31">
        <v>2.0299999999999998</v>
      </c>
      <c r="W136" s="8">
        <v>0</v>
      </c>
      <c r="X136" s="8">
        <v>0.92</v>
      </c>
      <c r="Y136" s="8">
        <v>0.34</v>
      </c>
      <c r="Z136" s="8">
        <v>1.49</v>
      </c>
      <c r="AA136" s="8">
        <v>0</v>
      </c>
      <c r="AB136" s="7">
        <v>0</v>
      </c>
      <c r="AC136" s="11">
        <v>0</v>
      </c>
      <c r="AD136" s="9">
        <f t="shared" si="6"/>
        <v>2.0600000000000005</v>
      </c>
      <c r="AE136" s="10" t="e">
        <f>#REF!+AD136</f>
        <v>#REF!</v>
      </c>
    </row>
    <row r="137" spans="1:31" s="12" customFormat="1">
      <c r="A137" s="6" t="s">
        <v>164</v>
      </c>
      <c r="B137" s="7">
        <v>10.93</v>
      </c>
      <c r="C137" s="7">
        <v>0</v>
      </c>
      <c r="D137" s="8">
        <v>0.34</v>
      </c>
      <c r="E137" s="8">
        <v>0</v>
      </c>
      <c r="F137" s="31">
        <v>0.54</v>
      </c>
      <c r="G137" s="8">
        <f>2+0.16</f>
        <v>2.16</v>
      </c>
      <c r="H137" s="8">
        <v>1.29</v>
      </c>
      <c r="I137" s="8">
        <v>0.55000000000000004</v>
      </c>
      <c r="J137" s="8">
        <v>0</v>
      </c>
      <c r="K137" s="8">
        <v>0.19</v>
      </c>
      <c r="L137" s="8">
        <v>0.54</v>
      </c>
      <c r="M137" s="8">
        <v>0.16</v>
      </c>
      <c r="N137" s="7">
        <v>0</v>
      </c>
      <c r="O137" s="7">
        <v>0.1</v>
      </c>
      <c r="P137" s="7">
        <v>0.04</v>
      </c>
      <c r="Q137" s="7">
        <v>0</v>
      </c>
      <c r="R137" s="8">
        <v>0</v>
      </c>
      <c r="S137" s="8">
        <v>0</v>
      </c>
      <c r="T137" s="8">
        <v>0.38</v>
      </c>
      <c r="U137" s="8">
        <f t="shared" si="7"/>
        <v>2.4299999999999997</v>
      </c>
      <c r="V137" s="31">
        <v>1.89</v>
      </c>
      <c r="W137" s="8">
        <v>0</v>
      </c>
      <c r="X137" s="8">
        <v>0.92</v>
      </c>
      <c r="Y137" s="8">
        <v>0.34</v>
      </c>
      <c r="Z137" s="8">
        <v>1.49</v>
      </c>
      <c r="AA137" s="8">
        <v>0</v>
      </c>
      <c r="AB137" s="7">
        <v>0</v>
      </c>
      <c r="AC137" s="7">
        <v>0</v>
      </c>
      <c r="AD137" s="9">
        <f t="shared" si="6"/>
        <v>0</v>
      </c>
      <c r="AE137" s="10" t="e">
        <f>#REF!+AD137</f>
        <v>#REF!</v>
      </c>
    </row>
    <row r="138" spans="1:31" s="12" customFormat="1">
      <c r="A138" s="6" t="s">
        <v>165</v>
      </c>
      <c r="B138" s="7">
        <v>10.93</v>
      </c>
      <c r="C138" s="7">
        <v>0</v>
      </c>
      <c r="D138" s="8">
        <v>0.34</v>
      </c>
      <c r="E138" s="8">
        <v>0</v>
      </c>
      <c r="F138" s="31">
        <v>0.54</v>
      </c>
      <c r="G138" s="8">
        <f>2+0.16</f>
        <v>2.16</v>
      </c>
      <c r="H138" s="8">
        <v>1.29</v>
      </c>
      <c r="I138" s="8">
        <v>0.55000000000000004</v>
      </c>
      <c r="J138" s="8">
        <v>0</v>
      </c>
      <c r="K138" s="8">
        <v>0.19</v>
      </c>
      <c r="L138" s="8">
        <v>0.54</v>
      </c>
      <c r="M138" s="8">
        <v>0.16</v>
      </c>
      <c r="N138" s="7">
        <v>0</v>
      </c>
      <c r="O138" s="7">
        <v>0.1</v>
      </c>
      <c r="P138" s="7">
        <v>0.04</v>
      </c>
      <c r="Q138" s="7">
        <v>0</v>
      </c>
      <c r="R138" s="8">
        <v>0</v>
      </c>
      <c r="S138" s="8">
        <v>0</v>
      </c>
      <c r="T138" s="8">
        <v>0.38</v>
      </c>
      <c r="U138" s="8">
        <f t="shared" si="7"/>
        <v>2.4299999999999997</v>
      </c>
      <c r="V138" s="31">
        <v>1.89</v>
      </c>
      <c r="W138" s="8">
        <v>0</v>
      </c>
      <c r="X138" s="8">
        <v>0.92</v>
      </c>
      <c r="Y138" s="8">
        <v>0.34</v>
      </c>
      <c r="Z138" s="8">
        <v>1.49</v>
      </c>
      <c r="AA138" s="8">
        <v>0</v>
      </c>
      <c r="AB138" s="7">
        <v>0</v>
      </c>
      <c r="AC138" s="7">
        <v>0</v>
      </c>
      <c r="AD138" s="9">
        <f t="shared" si="6"/>
        <v>0</v>
      </c>
      <c r="AE138" s="10" t="e">
        <f>#REF!+AD138</f>
        <v>#REF!</v>
      </c>
    </row>
    <row r="139" spans="1:31" s="12" customFormat="1">
      <c r="A139" s="6" t="s">
        <v>166</v>
      </c>
      <c r="B139" s="7">
        <v>15.82</v>
      </c>
      <c r="C139" s="7">
        <v>2.15</v>
      </c>
      <c r="D139" s="8">
        <v>0.34</v>
      </c>
      <c r="E139" s="8">
        <v>0</v>
      </c>
      <c r="F139" s="31">
        <v>0.54</v>
      </c>
      <c r="G139" s="8">
        <v>2.08</v>
      </c>
      <c r="H139" s="8">
        <v>0</v>
      </c>
      <c r="I139" s="8">
        <v>0.17</v>
      </c>
      <c r="J139" s="8">
        <v>0</v>
      </c>
      <c r="K139" s="8">
        <v>0.11</v>
      </c>
      <c r="L139" s="7">
        <v>0.54</v>
      </c>
      <c r="M139" s="7">
        <v>0</v>
      </c>
      <c r="N139" s="7">
        <v>0.14000000000000001</v>
      </c>
      <c r="O139" s="7">
        <v>0.1</v>
      </c>
      <c r="P139" s="7">
        <v>0.04</v>
      </c>
      <c r="Q139" s="7">
        <f>'[2]Лифт-2015'!G21</f>
        <v>2.996300543393704</v>
      </c>
      <c r="R139" s="8">
        <f>'[2]Лифт-2015'!L21</f>
        <v>0</v>
      </c>
      <c r="S139" s="8">
        <f>'[2]Лифт-2015'!P21</f>
        <v>6.2425929233966615E-2</v>
      </c>
      <c r="T139" s="8">
        <v>0.57999999999999996</v>
      </c>
      <c r="U139" s="8">
        <f t="shared" si="7"/>
        <v>2.4299999999999997</v>
      </c>
      <c r="V139" s="31">
        <v>1.89</v>
      </c>
      <c r="W139" s="8">
        <v>0</v>
      </c>
      <c r="X139" s="8">
        <v>1.22</v>
      </c>
      <c r="Y139" s="8">
        <v>0.34</v>
      </c>
      <c r="Z139" s="8">
        <v>2</v>
      </c>
      <c r="AA139" s="8">
        <v>0</v>
      </c>
      <c r="AB139" s="7">
        <f>'[2]Лифт-страх.'!G21</f>
        <v>2.8811967338753824E-2</v>
      </c>
      <c r="AC139" s="7">
        <v>0</v>
      </c>
      <c r="AD139" s="9">
        <f t="shared" si="6"/>
        <v>0.49246156003357555</v>
      </c>
      <c r="AE139" s="10" t="e">
        <f>#REF!+AD139</f>
        <v>#REF!</v>
      </c>
    </row>
    <row r="140" spans="1:31" s="12" customFormat="1">
      <c r="A140" s="6" t="s">
        <v>167</v>
      </c>
      <c r="B140" s="7">
        <v>18.5</v>
      </c>
      <c r="C140" s="8">
        <v>1.71</v>
      </c>
      <c r="D140" s="8">
        <v>0.34</v>
      </c>
      <c r="E140" s="8">
        <v>0</v>
      </c>
      <c r="F140" s="31">
        <v>0.57999999999999996</v>
      </c>
      <c r="G140" s="8">
        <v>4.5199999999999996</v>
      </c>
      <c r="H140" s="8">
        <v>0</v>
      </c>
      <c r="I140" s="8">
        <v>0.75</v>
      </c>
      <c r="J140" s="8">
        <v>0.24</v>
      </c>
      <c r="K140" s="7">
        <v>0.11</v>
      </c>
      <c r="L140" s="8">
        <v>0.54</v>
      </c>
      <c r="M140" s="8">
        <v>0.16</v>
      </c>
      <c r="N140" s="7">
        <v>0</v>
      </c>
      <c r="O140" s="7">
        <v>0.1</v>
      </c>
      <c r="P140" s="7">
        <v>0.04</v>
      </c>
      <c r="Q140" s="8">
        <v>0</v>
      </c>
      <c r="R140" s="8">
        <v>0</v>
      </c>
      <c r="S140" s="8">
        <v>0</v>
      </c>
      <c r="T140" s="8">
        <v>0.43</v>
      </c>
      <c r="U140" s="8">
        <f t="shared" si="7"/>
        <v>2.61</v>
      </c>
      <c r="V140" s="31">
        <v>2.0299999999999998</v>
      </c>
      <c r="W140" s="8">
        <v>0</v>
      </c>
      <c r="X140" s="8">
        <v>0.92</v>
      </c>
      <c r="Y140" s="8">
        <v>0.34</v>
      </c>
      <c r="Z140" s="7">
        <v>1.64</v>
      </c>
      <c r="AA140" s="8">
        <v>0</v>
      </c>
      <c r="AB140" s="7">
        <v>0</v>
      </c>
      <c r="AC140" s="7">
        <v>0</v>
      </c>
      <c r="AD140" s="9">
        <f t="shared" si="6"/>
        <v>4.0500000000000007</v>
      </c>
      <c r="AE140" s="10" t="e">
        <f>#REF!+AD140</f>
        <v>#REF!</v>
      </c>
    </row>
    <row r="141" spans="1:31" s="12" customFormat="1">
      <c r="A141" s="6" t="s">
        <v>168</v>
      </c>
      <c r="B141" s="7">
        <v>18.260000000000002</v>
      </c>
      <c r="C141" s="7">
        <v>1.34</v>
      </c>
      <c r="D141" s="8">
        <v>0.34</v>
      </c>
      <c r="E141" s="8">
        <v>0.87</v>
      </c>
      <c r="F141" s="31">
        <v>0</v>
      </c>
      <c r="G141" s="8">
        <v>2.0699999999999998</v>
      </c>
      <c r="H141" s="8">
        <v>0</v>
      </c>
      <c r="I141" s="8">
        <v>0.17</v>
      </c>
      <c r="J141" s="8">
        <v>0.06</v>
      </c>
      <c r="K141" s="8">
        <v>0.11</v>
      </c>
      <c r="L141" s="7">
        <v>0</v>
      </c>
      <c r="M141" s="8">
        <v>0.16</v>
      </c>
      <c r="N141" s="7">
        <v>0</v>
      </c>
      <c r="O141" s="7">
        <v>0.1</v>
      </c>
      <c r="P141" s="7">
        <v>0.04</v>
      </c>
      <c r="Q141" s="7">
        <v>2.8</v>
      </c>
      <c r="R141" s="8">
        <v>0.26</v>
      </c>
      <c r="S141" s="8">
        <v>0.05</v>
      </c>
      <c r="T141" s="8">
        <v>0.94</v>
      </c>
      <c r="U141" s="8">
        <f t="shared" si="7"/>
        <v>1.63</v>
      </c>
      <c r="V141" s="31">
        <v>1.63</v>
      </c>
      <c r="W141" s="8">
        <v>0.46</v>
      </c>
      <c r="X141" s="8">
        <v>1.22</v>
      </c>
      <c r="Y141" s="8">
        <v>0.34</v>
      </c>
      <c r="Z141" s="8">
        <v>2.1</v>
      </c>
      <c r="AA141" s="8">
        <v>0</v>
      </c>
      <c r="AB141" s="7">
        <v>0.02</v>
      </c>
      <c r="AC141" s="7">
        <v>0</v>
      </c>
      <c r="AD141" s="9">
        <f t="shared" si="6"/>
        <v>3.1800000000000015</v>
      </c>
      <c r="AE141" s="10" t="e">
        <f>#REF!+AD141</f>
        <v>#REF!</v>
      </c>
    </row>
    <row r="142" spans="1:31" s="12" customFormat="1">
      <c r="A142" s="6" t="s">
        <v>169</v>
      </c>
      <c r="B142" s="7">
        <v>17.41</v>
      </c>
      <c r="C142" s="7">
        <v>3.25</v>
      </c>
      <c r="D142" s="8">
        <v>0.34</v>
      </c>
      <c r="E142" s="8">
        <v>0.89</v>
      </c>
      <c r="F142" s="31">
        <v>0</v>
      </c>
      <c r="G142" s="8">
        <v>1.64</v>
      </c>
      <c r="H142" s="8">
        <v>0</v>
      </c>
      <c r="I142" s="8">
        <v>0.34</v>
      </c>
      <c r="J142" s="8">
        <v>0</v>
      </c>
      <c r="K142" s="8">
        <v>0.11</v>
      </c>
      <c r="L142" s="7">
        <v>0.54</v>
      </c>
      <c r="M142" s="7">
        <v>0</v>
      </c>
      <c r="N142" s="7">
        <v>0.14000000000000001</v>
      </c>
      <c r="O142" s="7">
        <v>0</v>
      </c>
      <c r="P142" s="7">
        <v>0.04</v>
      </c>
      <c r="Q142" s="7">
        <f>'[2]Лифт-2015'!G23</f>
        <v>1.4834092666185485</v>
      </c>
      <c r="R142" s="8">
        <f>'[2]Лифт-2015'!L23</f>
        <v>0</v>
      </c>
      <c r="S142" s="8">
        <f>'[2]Лифт-2015'!P23</f>
        <v>3.0905845579180302E-2</v>
      </c>
      <c r="T142" s="8">
        <v>0.84</v>
      </c>
      <c r="U142" s="8">
        <f t="shared" si="7"/>
        <v>1.52</v>
      </c>
      <c r="V142" s="31">
        <v>1.52</v>
      </c>
      <c r="W142" s="8">
        <v>0.37</v>
      </c>
      <c r="X142" s="8">
        <v>1.22</v>
      </c>
      <c r="Y142" s="8">
        <v>0.34</v>
      </c>
      <c r="Z142" s="8">
        <v>2</v>
      </c>
      <c r="AA142" s="8">
        <v>2.2999999999999998</v>
      </c>
      <c r="AB142" s="7">
        <f>'[2]Лифт-страх.'!G23</f>
        <v>1.4264236421160139E-2</v>
      </c>
      <c r="AC142" s="7">
        <v>0</v>
      </c>
      <c r="AD142" s="9">
        <f t="shared" si="6"/>
        <v>1.4206513811139132E-3</v>
      </c>
      <c r="AE142" s="10" t="e">
        <f>#REF!+AD142</f>
        <v>#REF!</v>
      </c>
    </row>
    <row r="143" spans="1:31" s="12" customFormat="1">
      <c r="A143" s="6" t="s">
        <v>170</v>
      </c>
      <c r="B143" s="7">
        <v>10.93</v>
      </c>
      <c r="C143" s="7">
        <v>0</v>
      </c>
      <c r="D143" s="8">
        <v>0.34</v>
      </c>
      <c r="E143" s="8">
        <v>0</v>
      </c>
      <c r="F143" s="31">
        <v>0.54</v>
      </c>
      <c r="G143" s="8">
        <f>2+0.16</f>
        <v>2.16</v>
      </c>
      <c r="H143" s="8">
        <v>1.29</v>
      </c>
      <c r="I143" s="8">
        <v>0.55000000000000004</v>
      </c>
      <c r="J143" s="8">
        <v>0</v>
      </c>
      <c r="K143" s="8">
        <v>0.19</v>
      </c>
      <c r="L143" s="8">
        <v>0.54</v>
      </c>
      <c r="M143" s="8">
        <v>0.16</v>
      </c>
      <c r="N143" s="7">
        <v>0</v>
      </c>
      <c r="O143" s="7">
        <v>0.1</v>
      </c>
      <c r="P143" s="7">
        <v>0.04</v>
      </c>
      <c r="Q143" s="7">
        <v>0</v>
      </c>
      <c r="R143" s="8">
        <v>0</v>
      </c>
      <c r="S143" s="8">
        <v>0</v>
      </c>
      <c r="T143" s="8">
        <v>0.38</v>
      </c>
      <c r="U143" s="8">
        <f t="shared" si="7"/>
        <v>2.4299999999999997</v>
      </c>
      <c r="V143" s="31">
        <v>1.89</v>
      </c>
      <c r="W143" s="8">
        <v>0</v>
      </c>
      <c r="X143" s="8">
        <v>0.92</v>
      </c>
      <c r="Y143" s="8">
        <v>0.34</v>
      </c>
      <c r="Z143" s="8">
        <v>1.49</v>
      </c>
      <c r="AA143" s="8">
        <v>0</v>
      </c>
      <c r="AB143" s="7">
        <v>0</v>
      </c>
      <c r="AC143" s="7">
        <v>0</v>
      </c>
      <c r="AD143" s="9">
        <f t="shared" si="6"/>
        <v>0</v>
      </c>
      <c r="AE143" s="10" t="e">
        <f>#REF!+AD143</f>
        <v>#REF!</v>
      </c>
    </row>
    <row r="144" spans="1:31" s="12" customFormat="1">
      <c r="A144" s="6" t="s">
        <v>171</v>
      </c>
      <c r="B144" s="7">
        <v>7.97</v>
      </c>
      <c r="C144" s="7">
        <v>0</v>
      </c>
      <c r="D144" s="8">
        <v>0.34</v>
      </c>
      <c r="E144" s="8">
        <v>0</v>
      </c>
      <c r="F144" s="31">
        <v>0.54</v>
      </c>
      <c r="G144" s="8">
        <f>1.18+0.15</f>
        <v>1.3299999999999998</v>
      </c>
      <c r="H144" s="8">
        <v>0.57999999999999996</v>
      </c>
      <c r="I144" s="8">
        <v>0.1</v>
      </c>
      <c r="J144" s="8">
        <v>0</v>
      </c>
      <c r="K144" s="8">
        <v>0</v>
      </c>
      <c r="L144" s="8">
        <v>0</v>
      </c>
      <c r="M144" s="8">
        <v>0.16</v>
      </c>
      <c r="N144" s="7">
        <v>0</v>
      </c>
      <c r="O144" s="7">
        <v>0</v>
      </c>
      <c r="P144" s="7">
        <v>0.04</v>
      </c>
      <c r="Q144" s="7">
        <v>0</v>
      </c>
      <c r="R144" s="8">
        <v>0</v>
      </c>
      <c r="S144" s="8">
        <v>0</v>
      </c>
      <c r="T144" s="8">
        <v>0.31</v>
      </c>
      <c r="U144" s="8">
        <f t="shared" si="7"/>
        <v>2.4299999999999997</v>
      </c>
      <c r="V144" s="31">
        <v>1.89</v>
      </c>
      <c r="W144" s="8">
        <v>0</v>
      </c>
      <c r="X144" s="8">
        <v>0.85</v>
      </c>
      <c r="Y144" s="8">
        <v>0.34</v>
      </c>
      <c r="Z144" s="8">
        <v>1.49</v>
      </c>
      <c r="AA144" s="8">
        <v>0</v>
      </c>
      <c r="AB144" s="7">
        <v>0</v>
      </c>
      <c r="AC144" s="7">
        <v>0</v>
      </c>
      <c r="AD144" s="9">
        <f t="shared" si="6"/>
        <v>0</v>
      </c>
      <c r="AE144" s="10" t="e">
        <f>#REF!+AD144</f>
        <v>#REF!</v>
      </c>
    </row>
    <row r="145" spans="1:31" s="12" customFormat="1">
      <c r="A145" s="6" t="s">
        <v>172</v>
      </c>
      <c r="B145" s="7">
        <v>5.75</v>
      </c>
      <c r="C145" s="7">
        <v>0</v>
      </c>
      <c r="D145" s="8">
        <v>0.34</v>
      </c>
      <c r="E145" s="8">
        <v>0</v>
      </c>
      <c r="F145" s="31">
        <v>0.54</v>
      </c>
      <c r="G145" s="8">
        <v>0.2</v>
      </c>
      <c r="H145" s="8">
        <v>0.36</v>
      </c>
      <c r="I145" s="8">
        <v>0.04</v>
      </c>
      <c r="J145" s="8">
        <v>0</v>
      </c>
      <c r="K145" s="8">
        <v>0</v>
      </c>
      <c r="L145" s="8">
        <v>0</v>
      </c>
      <c r="M145" s="8">
        <v>0.16</v>
      </c>
      <c r="N145" s="7">
        <v>0</v>
      </c>
      <c r="O145" s="7">
        <v>0</v>
      </c>
      <c r="P145" s="7">
        <v>0</v>
      </c>
      <c r="Q145" s="7">
        <v>0</v>
      </c>
      <c r="R145" s="8">
        <v>0</v>
      </c>
      <c r="S145" s="8">
        <v>0</v>
      </c>
      <c r="T145" s="8">
        <v>0.12</v>
      </c>
      <c r="U145" s="8">
        <f t="shared" si="7"/>
        <v>2.4299999999999997</v>
      </c>
      <c r="V145" s="31">
        <v>1.89</v>
      </c>
      <c r="W145" s="8">
        <v>0</v>
      </c>
      <c r="X145" s="8">
        <v>0.76</v>
      </c>
      <c r="Y145" s="8">
        <v>0.34</v>
      </c>
      <c r="Z145" s="8">
        <v>1</v>
      </c>
      <c r="AA145" s="8">
        <v>0</v>
      </c>
      <c r="AB145" s="7">
        <v>0</v>
      </c>
      <c r="AC145" s="7">
        <v>0</v>
      </c>
      <c r="AD145" s="9">
        <f t="shared" si="6"/>
        <v>0</v>
      </c>
      <c r="AE145" s="10" t="e">
        <f>#REF!+AD145</f>
        <v>#REF!</v>
      </c>
    </row>
    <row r="146" spans="1:31" s="12" customFormat="1">
      <c r="A146" s="6" t="s">
        <v>173</v>
      </c>
      <c r="B146" s="7">
        <v>8.93</v>
      </c>
      <c r="C146" s="7">
        <v>0</v>
      </c>
      <c r="D146" s="8">
        <v>0.34</v>
      </c>
      <c r="E146" s="8">
        <v>0</v>
      </c>
      <c r="F146" s="31">
        <v>0.54</v>
      </c>
      <c r="G146" s="8">
        <f>1.43+0.15</f>
        <v>1.5799999999999998</v>
      </c>
      <c r="H146" s="8">
        <v>1.1200000000000001</v>
      </c>
      <c r="I146" s="8">
        <v>0.21</v>
      </c>
      <c r="J146" s="8">
        <v>0</v>
      </c>
      <c r="K146" s="8">
        <v>0</v>
      </c>
      <c r="L146" s="8">
        <v>0</v>
      </c>
      <c r="M146" s="8">
        <v>0.16</v>
      </c>
      <c r="N146" s="7">
        <v>0</v>
      </c>
      <c r="O146" s="7">
        <v>0.1</v>
      </c>
      <c r="P146" s="7">
        <v>0</v>
      </c>
      <c r="Q146" s="7">
        <v>0</v>
      </c>
      <c r="R146" s="8">
        <v>0</v>
      </c>
      <c r="S146" s="8">
        <v>0</v>
      </c>
      <c r="T146" s="8">
        <v>0.31</v>
      </c>
      <c r="U146" s="8">
        <f t="shared" si="7"/>
        <v>2.4299999999999997</v>
      </c>
      <c r="V146" s="31">
        <v>1.89</v>
      </c>
      <c r="W146" s="8">
        <v>0</v>
      </c>
      <c r="X146" s="8">
        <v>0.85</v>
      </c>
      <c r="Y146" s="8">
        <v>0.34</v>
      </c>
      <c r="Z146" s="8">
        <v>1.49</v>
      </c>
      <c r="AA146" s="8">
        <v>0</v>
      </c>
      <c r="AB146" s="7">
        <v>0</v>
      </c>
      <c r="AC146" s="7">
        <v>0</v>
      </c>
      <c r="AD146" s="9">
        <f t="shared" si="6"/>
        <v>0</v>
      </c>
      <c r="AE146" s="10" t="e">
        <f>#REF!+AD146</f>
        <v>#REF!</v>
      </c>
    </row>
    <row r="147" spans="1:31" s="12" customFormat="1">
      <c r="A147" s="6" t="s">
        <v>174</v>
      </c>
      <c r="B147" s="7">
        <v>14.54</v>
      </c>
      <c r="C147" s="7">
        <v>0.25</v>
      </c>
      <c r="D147" s="8">
        <v>0.34</v>
      </c>
      <c r="E147" s="8">
        <v>0</v>
      </c>
      <c r="F147" s="31">
        <v>0.54</v>
      </c>
      <c r="G147" s="8">
        <v>1.91</v>
      </c>
      <c r="H147" s="8">
        <v>1</v>
      </c>
      <c r="I147" s="8">
        <v>0.58000000000000007</v>
      </c>
      <c r="J147" s="8">
        <v>0</v>
      </c>
      <c r="K147" s="8">
        <v>0</v>
      </c>
      <c r="L147" s="8">
        <v>0</v>
      </c>
      <c r="M147" s="8">
        <v>0.16</v>
      </c>
      <c r="N147" s="7">
        <v>0</v>
      </c>
      <c r="O147" s="7">
        <v>0</v>
      </c>
      <c r="P147" s="7">
        <v>0.04</v>
      </c>
      <c r="Q147" s="7">
        <v>0</v>
      </c>
      <c r="R147" s="8">
        <v>0</v>
      </c>
      <c r="S147" s="8">
        <v>0</v>
      </c>
      <c r="T147" s="8">
        <v>0.31</v>
      </c>
      <c r="U147" s="8">
        <f t="shared" si="7"/>
        <v>2.4299999999999997</v>
      </c>
      <c r="V147" s="31">
        <v>1.89</v>
      </c>
      <c r="W147" s="8">
        <v>0</v>
      </c>
      <c r="X147" s="8">
        <v>0.85</v>
      </c>
      <c r="Y147" s="8">
        <v>0.34</v>
      </c>
      <c r="Z147" s="8">
        <v>1.49</v>
      </c>
      <c r="AA147" s="8">
        <v>0</v>
      </c>
      <c r="AB147" s="7">
        <v>0</v>
      </c>
      <c r="AC147" s="7">
        <v>0</v>
      </c>
      <c r="AD147" s="9">
        <f t="shared" si="6"/>
        <v>4.84</v>
      </c>
      <c r="AE147" s="10" t="e">
        <f>#REF!+AD147</f>
        <v>#REF!</v>
      </c>
    </row>
    <row r="148" spans="1:31" s="12" customFormat="1">
      <c r="A148" s="6" t="s">
        <v>175</v>
      </c>
      <c r="B148" s="7">
        <v>14.69</v>
      </c>
      <c r="C148" s="7">
        <v>1.45</v>
      </c>
      <c r="D148" s="8">
        <v>0.34</v>
      </c>
      <c r="E148" s="8">
        <v>0</v>
      </c>
      <c r="F148" s="31">
        <v>0.54</v>
      </c>
      <c r="G148" s="8">
        <v>1.71</v>
      </c>
      <c r="H148" s="8">
        <v>0</v>
      </c>
      <c r="I148" s="8">
        <v>0.91</v>
      </c>
      <c r="J148" s="8">
        <v>0</v>
      </c>
      <c r="K148" s="8">
        <v>0.19</v>
      </c>
      <c r="L148" s="8">
        <v>0.54</v>
      </c>
      <c r="M148" s="8">
        <v>0.16</v>
      </c>
      <c r="N148" s="7">
        <v>0</v>
      </c>
      <c r="O148" s="7">
        <v>0</v>
      </c>
      <c r="P148" s="7">
        <v>0.04</v>
      </c>
      <c r="Q148" s="7">
        <v>0</v>
      </c>
      <c r="R148" s="8">
        <v>0</v>
      </c>
      <c r="S148" s="8">
        <v>0</v>
      </c>
      <c r="T148" s="8">
        <v>0.38</v>
      </c>
      <c r="U148" s="8">
        <f t="shared" si="7"/>
        <v>2.4299999999999997</v>
      </c>
      <c r="V148" s="31">
        <v>1.89</v>
      </c>
      <c r="W148" s="8">
        <v>0</v>
      </c>
      <c r="X148" s="8">
        <v>0.92</v>
      </c>
      <c r="Y148" s="8">
        <v>0.34</v>
      </c>
      <c r="Z148" s="8">
        <v>1.49</v>
      </c>
      <c r="AA148" s="8">
        <v>0</v>
      </c>
      <c r="AB148" s="7">
        <v>0</v>
      </c>
      <c r="AC148" s="7">
        <v>0</v>
      </c>
      <c r="AD148" s="9">
        <f t="shared" si="6"/>
        <v>3.7899999999999991</v>
      </c>
      <c r="AE148" s="10" t="e">
        <f>#REF!+AD148</f>
        <v>#REF!</v>
      </c>
    </row>
    <row r="149" spans="1:31" s="12" customFormat="1">
      <c r="A149" s="6" t="s">
        <v>176</v>
      </c>
      <c r="B149" s="7">
        <v>7.97</v>
      </c>
      <c r="C149" s="7">
        <v>0</v>
      </c>
      <c r="D149" s="8">
        <v>0.34</v>
      </c>
      <c r="E149" s="8">
        <v>0</v>
      </c>
      <c r="F149" s="31">
        <v>0.54</v>
      </c>
      <c r="G149" s="8">
        <f>1.2+0.15</f>
        <v>1.3499999999999999</v>
      </c>
      <c r="H149" s="8">
        <v>0.41</v>
      </c>
      <c r="I149" s="8">
        <v>0.1</v>
      </c>
      <c r="J149" s="8">
        <v>0</v>
      </c>
      <c r="K149" s="8">
        <v>0.19</v>
      </c>
      <c r="L149" s="8">
        <v>0</v>
      </c>
      <c r="M149" s="8">
        <v>0.16</v>
      </c>
      <c r="N149" s="7">
        <v>0</v>
      </c>
      <c r="O149" s="7">
        <v>0</v>
      </c>
      <c r="P149" s="7">
        <v>0</v>
      </c>
      <c r="Q149" s="7">
        <v>0</v>
      </c>
      <c r="R149" s="8">
        <v>0</v>
      </c>
      <c r="S149" s="8">
        <v>0</v>
      </c>
      <c r="T149" s="8">
        <v>0.31</v>
      </c>
      <c r="U149" s="8">
        <f t="shared" si="7"/>
        <v>2.4299999999999997</v>
      </c>
      <c r="V149" s="31">
        <v>1.89</v>
      </c>
      <c r="W149" s="8">
        <v>0</v>
      </c>
      <c r="X149" s="8">
        <v>0.85</v>
      </c>
      <c r="Y149" s="8">
        <v>0.34</v>
      </c>
      <c r="Z149" s="8">
        <v>1.49</v>
      </c>
      <c r="AA149" s="8">
        <v>0</v>
      </c>
      <c r="AB149" s="7">
        <v>0</v>
      </c>
      <c r="AC149" s="7">
        <v>0</v>
      </c>
      <c r="AD149" s="9">
        <f t="shared" si="6"/>
        <v>0</v>
      </c>
      <c r="AE149" s="10" t="e">
        <f>#REF!+AD149</f>
        <v>#REF!</v>
      </c>
    </row>
    <row r="150" spans="1:31" s="12" customFormat="1">
      <c r="A150" s="6" t="s">
        <v>177</v>
      </c>
      <c r="B150" s="7">
        <v>6.44</v>
      </c>
      <c r="C150" s="7">
        <v>0</v>
      </c>
      <c r="D150" s="8">
        <v>0.34</v>
      </c>
      <c r="E150" s="8">
        <v>0</v>
      </c>
      <c r="F150" s="31">
        <v>0.54</v>
      </c>
      <c r="G150" s="8">
        <v>0.42</v>
      </c>
      <c r="H150" s="8">
        <v>0.53</v>
      </c>
      <c r="I150" s="8">
        <v>0.15</v>
      </c>
      <c r="J150" s="8">
        <v>0</v>
      </c>
      <c r="K150" s="8">
        <v>0.19</v>
      </c>
      <c r="L150" s="8">
        <v>0</v>
      </c>
      <c r="M150" s="8">
        <v>0.16</v>
      </c>
      <c r="N150" s="7">
        <v>0</v>
      </c>
      <c r="O150" s="7">
        <v>0</v>
      </c>
      <c r="P150" s="7">
        <v>0</v>
      </c>
      <c r="Q150" s="7">
        <v>0</v>
      </c>
      <c r="R150" s="8">
        <v>0</v>
      </c>
      <c r="S150" s="8">
        <v>0</v>
      </c>
      <c r="T150" s="8">
        <v>0.12</v>
      </c>
      <c r="U150" s="8">
        <f t="shared" si="7"/>
        <v>2.4299999999999997</v>
      </c>
      <c r="V150" s="31">
        <v>1.89</v>
      </c>
      <c r="W150" s="8">
        <v>0</v>
      </c>
      <c r="X150" s="8">
        <v>0.76</v>
      </c>
      <c r="Y150" s="8">
        <v>0.34</v>
      </c>
      <c r="Z150" s="8">
        <v>1</v>
      </c>
      <c r="AA150" s="8">
        <v>0</v>
      </c>
      <c r="AB150" s="7">
        <v>0</v>
      </c>
      <c r="AC150" s="7">
        <v>0</v>
      </c>
      <c r="AD150" s="9">
        <f t="shared" si="6"/>
        <v>0</v>
      </c>
      <c r="AE150" s="10" t="e">
        <f>#REF!+AD150</f>
        <v>#REF!</v>
      </c>
    </row>
    <row r="151" spans="1:31" s="12" customFormat="1">
      <c r="A151" s="6" t="s">
        <v>178</v>
      </c>
      <c r="B151" s="7">
        <v>6.44</v>
      </c>
      <c r="C151" s="7">
        <v>0</v>
      </c>
      <c r="D151" s="8">
        <v>0.34</v>
      </c>
      <c r="E151" s="8">
        <v>0</v>
      </c>
      <c r="F151" s="31">
        <v>0.54</v>
      </c>
      <c r="G151" s="8">
        <v>0.42</v>
      </c>
      <c r="H151" s="8">
        <v>0.53</v>
      </c>
      <c r="I151" s="8">
        <v>0.15</v>
      </c>
      <c r="J151" s="8">
        <v>0</v>
      </c>
      <c r="K151" s="8">
        <v>0.19</v>
      </c>
      <c r="L151" s="8">
        <v>0</v>
      </c>
      <c r="M151" s="8">
        <v>0.16</v>
      </c>
      <c r="N151" s="7">
        <v>0</v>
      </c>
      <c r="O151" s="7">
        <v>0</v>
      </c>
      <c r="P151" s="7">
        <v>0</v>
      </c>
      <c r="Q151" s="7">
        <v>0</v>
      </c>
      <c r="R151" s="8">
        <v>0</v>
      </c>
      <c r="S151" s="8">
        <v>0</v>
      </c>
      <c r="T151" s="8">
        <v>0.12</v>
      </c>
      <c r="U151" s="8">
        <f t="shared" si="7"/>
        <v>2.4299999999999997</v>
      </c>
      <c r="V151" s="31">
        <v>1.89</v>
      </c>
      <c r="W151" s="8">
        <v>0</v>
      </c>
      <c r="X151" s="8">
        <v>0.76</v>
      </c>
      <c r="Y151" s="8">
        <v>0.34</v>
      </c>
      <c r="Z151" s="8">
        <v>1</v>
      </c>
      <c r="AA151" s="8">
        <v>0</v>
      </c>
      <c r="AB151" s="7">
        <v>0</v>
      </c>
      <c r="AC151" s="7">
        <v>0</v>
      </c>
      <c r="AD151" s="9">
        <f t="shared" si="6"/>
        <v>0</v>
      </c>
      <c r="AE151" s="10" t="e">
        <f>#REF!+AD151</f>
        <v>#REF!</v>
      </c>
    </row>
    <row r="152" spans="1:31" s="12" customFormat="1">
      <c r="A152" s="6" t="s">
        <v>179</v>
      </c>
      <c r="B152" s="7">
        <v>6.44</v>
      </c>
      <c r="C152" s="7">
        <v>0</v>
      </c>
      <c r="D152" s="8">
        <v>0.34</v>
      </c>
      <c r="E152" s="8">
        <v>0</v>
      </c>
      <c r="F152" s="31">
        <v>0.54</v>
      </c>
      <c r="G152" s="8">
        <v>0.42</v>
      </c>
      <c r="H152" s="8">
        <v>0.53</v>
      </c>
      <c r="I152" s="8">
        <v>0.15</v>
      </c>
      <c r="J152" s="8">
        <v>0</v>
      </c>
      <c r="K152" s="8">
        <v>0.19</v>
      </c>
      <c r="L152" s="8">
        <v>0</v>
      </c>
      <c r="M152" s="8">
        <v>0.16</v>
      </c>
      <c r="N152" s="7">
        <v>0</v>
      </c>
      <c r="O152" s="7">
        <v>0</v>
      </c>
      <c r="P152" s="7">
        <v>0</v>
      </c>
      <c r="Q152" s="7">
        <v>0</v>
      </c>
      <c r="R152" s="8">
        <v>0</v>
      </c>
      <c r="S152" s="8">
        <v>0</v>
      </c>
      <c r="T152" s="8">
        <v>0.12</v>
      </c>
      <c r="U152" s="8">
        <f t="shared" si="7"/>
        <v>2.4299999999999997</v>
      </c>
      <c r="V152" s="31">
        <v>1.89</v>
      </c>
      <c r="W152" s="8">
        <v>0</v>
      </c>
      <c r="X152" s="8">
        <v>0.76</v>
      </c>
      <c r="Y152" s="8">
        <v>0.34</v>
      </c>
      <c r="Z152" s="8">
        <v>1</v>
      </c>
      <c r="AA152" s="8">
        <v>0</v>
      </c>
      <c r="AB152" s="7">
        <v>0</v>
      </c>
      <c r="AC152" s="7">
        <v>0</v>
      </c>
      <c r="AD152" s="9">
        <f t="shared" si="6"/>
        <v>0</v>
      </c>
      <c r="AE152" s="10" t="e">
        <f>#REF!+AD152</f>
        <v>#REF!</v>
      </c>
    </row>
    <row r="153" spans="1:31" s="12" customFormat="1">
      <c r="A153" s="6" t="s">
        <v>180</v>
      </c>
      <c r="B153" s="7">
        <v>7.97</v>
      </c>
      <c r="C153" s="7">
        <v>0</v>
      </c>
      <c r="D153" s="8">
        <v>0.34</v>
      </c>
      <c r="E153" s="8">
        <v>0</v>
      </c>
      <c r="F153" s="31">
        <v>0.54</v>
      </c>
      <c r="G153" s="8">
        <f>1.2+0.15</f>
        <v>1.3499999999999999</v>
      </c>
      <c r="H153" s="8">
        <v>0.41</v>
      </c>
      <c r="I153" s="8">
        <v>0.1</v>
      </c>
      <c r="J153" s="8">
        <v>0</v>
      </c>
      <c r="K153" s="8">
        <v>0.19</v>
      </c>
      <c r="L153" s="8">
        <v>0</v>
      </c>
      <c r="M153" s="8">
        <v>0.16</v>
      </c>
      <c r="N153" s="7">
        <v>0</v>
      </c>
      <c r="O153" s="7">
        <v>0</v>
      </c>
      <c r="P153" s="7">
        <v>0</v>
      </c>
      <c r="Q153" s="7">
        <v>0</v>
      </c>
      <c r="R153" s="8">
        <v>0</v>
      </c>
      <c r="S153" s="8">
        <v>0</v>
      </c>
      <c r="T153" s="8">
        <v>0.31</v>
      </c>
      <c r="U153" s="8">
        <f t="shared" si="7"/>
        <v>2.4299999999999997</v>
      </c>
      <c r="V153" s="31">
        <v>1.89</v>
      </c>
      <c r="W153" s="8">
        <v>0</v>
      </c>
      <c r="X153" s="8">
        <v>0.85</v>
      </c>
      <c r="Y153" s="8">
        <v>0.34</v>
      </c>
      <c r="Z153" s="8">
        <v>1.49</v>
      </c>
      <c r="AA153" s="8">
        <v>0</v>
      </c>
      <c r="AB153" s="7">
        <v>0</v>
      </c>
      <c r="AC153" s="7">
        <v>0</v>
      </c>
      <c r="AD153" s="9">
        <f t="shared" si="6"/>
        <v>0</v>
      </c>
      <c r="AE153" s="10" t="e">
        <f>#REF!+AD153</f>
        <v>#REF!</v>
      </c>
    </row>
    <row r="154" spans="1:31" s="12" customFormat="1">
      <c r="A154" s="6" t="s">
        <v>181</v>
      </c>
      <c r="B154" s="7">
        <v>6.44</v>
      </c>
      <c r="C154" s="7">
        <v>0</v>
      </c>
      <c r="D154" s="8">
        <v>0.34</v>
      </c>
      <c r="E154" s="8">
        <v>0</v>
      </c>
      <c r="F154" s="31">
        <v>0.54</v>
      </c>
      <c r="G154" s="8">
        <v>0.4</v>
      </c>
      <c r="H154" s="8">
        <v>0.55000000000000004</v>
      </c>
      <c r="I154" s="8">
        <v>0.15</v>
      </c>
      <c r="J154" s="8">
        <v>0</v>
      </c>
      <c r="K154" s="8">
        <v>0.19</v>
      </c>
      <c r="L154" s="8">
        <v>0</v>
      </c>
      <c r="M154" s="8">
        <v>0.16</v>
      </c>
      <c r="N154" s="7">
        <v>0</v>
      </c>
      <c r="O154" s="7">
        <v>0</v>
      </c>
      <c r="P154" s="7">
        <v>0</v>
      </c>
      <c r="Q154" s="7">
        <v>0</v>
      </c>
      <c r="R154" s="8">
        <v>0</v>
      </c>
      <c r="S154" s="8">
        <v>0</v>
      </c>
      <c r="T154" s="8">
        <v>0.12</v>
      </c>
      <c r="U154" s="8">
        <f t="shared" si="7"/>
        <v>2.4299999999999997</v>
      </c>
      <c r="V154" s="31">
        <v>1.89</v>
      </c>
      <c r="W154" s="8">
        <v>0</v>
      </c>
      <c r="X154" s="8">
        <v>0.76</v>
      </c>
      <c r="Y154" s="8">
        <v>0.34</v>
      </c>
      <c r="Z154" s="8">
        <v>1</v>
      </c>
      <c r="AA154" s="8">
        <v>0</v>
      </c>
      <c r="AB154" s="7">
        <v>0</v>
      </c>
      <c r="AC154" s="7">
        <v>0</v>
      </c>
      <c r="AD154" s="9">
        <f t="shared" si="6"/>
        <v>0</v>
      </c>
      <c r="AE154" s="10" t="e">
        <f>#REF!+AD154</f>
        <v>#REF!</v>
      </c>
    </row>
    <row r="155" spans="1:31" s="12" customFormat="1">
      <c r="A155" s="6" t="s">
        <v>182</v>
      </c>
      <c r="B155" s="7">
        <v>7.97</v>
      </c>
      <c r="C155" s="7">
        <v>0</v>
      </c>
      <c r="D155" s="8">
        <v>0.34</v>
      </c>
      <c r="E155" s="8">
        <v>0</v>
      </c>
      <c r="F155" s="31">
        <v>0.54</v>
      </c>
      <c r="G155" s="8">
        <f>1.2+0.15</f>
        <v>1.3499999999999999</v>
      </c>
      <c r="H155" s="8">
        <v>0.41</v>
      </c>
      <c r="I155" s="8">
        <v>0.1</v>
      </c>
      <c r="J155" s="8">
        <v>0</v>
      </c>
      <c r="K155" s="8">
        <v>0.19</v>
      </c>
      <c r="L155" s="8">
        <v>0</v>
      </c>
      <c r="M155" s="8">
        <v>0.16</v>
      </c>
      <c r="N155" s="7">
        <v>0</v>
      </c>
      <c r="O155" s="7">
        <v>0</v>
      </c>
      <c r="P155" s="7">
        <v>0</v>
      </c>
      <c r="Q155" s="7">
        <v>0</v>
      </c>
      <c r="R155" s="8">
        <v>0</v>
      </c>
      <c r="S155" s="8">
        <v>0</v>
      </c>
      <c r="T155" s="8">
        <v>0.31</v>
      </c>
      <c r="U155" s="8">
        <f t="shared" si="7"/>
        <v>2.4299999999999997</v>
      </c>
      <c r="V155" s="31">
        <v>1.89</v>
      </c>
      <c r="W155" s="8">
        <v>0</v>
      </c>
      <c r="X155" s="8">
        <v>0.85</v>
      </c>
      <c r="Y155" s="8">
        <v>0.34</v>
      </c>
      <c r="Z155" s="8">
        <v>1.49</v>
      </c>
      <c r="AA155" s="8">
        <v>0</v>
      </c>
      <c r="AB155" s="7">
        <v>0</v>
      </c>
      <c r="AC155" s="7">
        <v>0</v>
      </c>
      <c r="AD155" s="9">
        <f t="shared" si="6"/>
        <v>0</v>
      </c>
      <c r="AE155" s="10" t="e">
        <f>#REF!+AD155</f>
        <v>#REF!</v>
      </c>
    </row>
    <row r="156" spans="1:31" s="12" customFormat="1">
      <c r="A156" s="6" t="s">
        <v>183</v>
      </c>
      <c r="B156" s="7">
        <v>7.97</v>
      </c>
      <c r="C156" s="7">
        <v>0</v>
      </c>
      <c r="D156" s="8">
        <v>0.34</v>
      </c>
      <c r="E156" s="8">
        <v>0</v>
      </c>
      <c r="F156" s="31">
        <v>0.54</v>
      </c>
      <c r="G156" s="8">
        <f>1.2+0.15</f>
        <v>1.3499999999999999</v>
      </c>
      <c r="H156" s="8">
        <v>0.41</v>
      </c>
      <c r="I156" s="8">
        <v>0.1</v>
      </c>
      <c r="J156" s="8">
        <v>0</v>
      </c>
      <c r="K156" s="8">
        <v>0.19</v>
      </c>
      <c r="L156" s="8">
        <v>0</v>
      </c>
      <c r="M156" s="8">
        <v>0.16</v>
      </c>
      <c r="N156" s="7">
        <v>0</v>
      </c>
      <c r="O156" s="7">
        <v>0</v>
      </c>
      <c r="P156" s="7">
        <v>0</v>
      </c>
      <c r="Q156" s="7">
        <v>0</v>
      </c>
      <c r="R156" s="8">
        <v>0</v>
      </c>
      <c r="S156" s="8">
        <v>0</v>
      </c>
      <c r="T156" s="8">
        <v>0.31</v>
      </c>
      <c r="U156" s="8">
        <f t="shared" si="7"/>
        <v>2.4299999999999997</v>
      </c>
      <c r="V156" s="31">
        <v>1.89</v>
      </c>
      <c r="W156" s="8">
        <v>0</v>
      </c>
      <c r="X156" s="8">
        <v>0.85</v>
      </c>
      <c r="Y156" s="8">
        <v>0.34</v>
      </c>
      <c r="Z156" s="8">
        <v>1.49</v>
      </c>
      <c r="AA156" s="8">
        <v>0</v>
      </c>
      <c r="AB156" s="7">
        <v>0</v>
      </c>
      <c r="AC156" s="7">
        <v>0</v>
      </c>
      <c r="AD156" s="9">
        <f t="shared" si="6"/>
        <v>0</v>
      </c>
      <c r="AE156" s="10" t="e">
        <f>#REF!+AD156</f>
        <v>#REF!</v>
      </c>
    </row>
    <row r="157" spans="1:31" s="12" customFormat="1">
      <c r="A157" s="6" t="s">
        <v>184</v>
      </c>
      <c r="B157" s="7">
        <v>7.97</v>
      </c>
      <c r="C157" s="7">
        <v>0</v>
      </c>
      <c r="D157" s="8">
        <v>0.34</v>
      </c>
      <c r="E157" s="8">
        <v>0</v>
      </c>
      <c r="F157" s="31">
        <v>0.54</v>
      </c>
      <c r="G157" s="8">
        <f>1.2+0.15</f>
        <v>1.3499999999999999</v>
      </c>
      <c r="H157" s="8">
        <v>0.41</v>
      </c>
      <c r="I157" s="8">
        <v>0.1</v>
      </c>
      <c r="J157" s="8">
        <v>0</v>
      </c>
      <c r="K157" s="8">
        <v>0.19</v>
      </c>
      <c r="L157" s="8">
        <v>0</v>
      </c>
      <c r="M157" s="8">
        <v>0.16</v>
      </c>
      <c r="N157" s="7">
        <v>0</v>
      </c>
      <c r="O157" s="7">
        <v>0</v>
      </c>
      <c r="P157" s="7">
        <v>0</v>
      </c>
      <c r="Q157" s="7">
        <v>0</v>
      </c>
      <c r="R157" s="8">
        <v>0</v>
      </c>
      <c r="S157" s="8">
        <v>0</v>
      </c>
      <c r="T157" s="8">
        <v>0.31</v>
      </c>
      <c r="U157" s="8">
        <f t="shared" si="7"/>
        <v>2.4299999999999997</v>
      </c>
      <c r="V157" s="31">
        <v>1.89</v>
      </c>
      <c r="W157" s="8">
        <v>0</v>
      </c>
      <c r="X157" s="8">
        <v>0.85</v>
      </c>
      <c r="Y157" s="8">
        <v>0.34</v>
      </c>
      <c r="Z157" s="8">
        <v>1.49</v>
      </c>
      <c r="AA157" s="8">
        <v>0</v>
      </c>
      <c r="AB157" s="7">
        <v>0</v>
      </c>
      <c r="AC157" s="7">
        <v>0</v>
      </c>
      <c r="AD157" s="9">
        <f t="shared" si="6"/>
        <v>0</v>
      </c>
      <c r="AE157" s="10" t="e">
        <f>#REF!+AD157</f>
        <v>#REF!</v>
      </c>
    </row>
    <row r="158" spans="1:31">
      <c r="A158" s="6" t="s">
        <v>185</v>
      </c>
      <c r="B158" s="7">
        <v>6.44</v>
      </c>
      <c r="C158" s="7">
        <v>0</v>
      </c>
      <c r="D158" s="8">
        <v>0.34</v>
      </c>
      <c r="E158" s="8">
        <v>0</v>
      </c>
      <c r="F158" s="31">
        <v>0.54</v>
      </c>
      <c r="G158" s="8">
        <v>0.42</v>
      </c>
      <c r="H158" s="8">
        <v>0.53</v>
      </c>
      <c r="I158" s="8">
        <v>0.15</v>
      </c>
      <c r="J158" s="8">
        <v>0</v>
      </c>
      <c r="K158" s="8">
        <v>0.19</v>
      </c>
      <c r="L158" s="8">
        <v>0</v>
      </c>
      <c r="M158" s="8">
        <v>0.16</v>
      </c>
      <c r="N158" s="7">
        <v>0</v>
      </c>
      <c r="O158" s="7">
        <v>0</v>
      </c>
      <c r="P158" s="7">
        <v>0</v>
      </c>
      <c r="Q158" s="7">
        <v>0</v>
      </c>
      <c r="R158" s="8">
        <v>0</v>
      </c>
      <c r="S158" s="8">
        <v>0</v>
      </c>
      <c r="T158" s="8">
        <v>0.12</v>
      </c>
      <c r="U158" s="8">
        <f t="shared" si="7"/>
        <v>2.4299999999999997</v>
      </c>
      <c r="V158" s="31">
        <v>1.89</v>
      </c>
      <c r="W158" s="8">
        <v>0</v>
      </c>
      <c r="X158" s="8">
        <v>0.76</v>
      </c>
      <c r="Y158" s="8">
        <v>0.34</v>
      </c>
      <c r="Z158" s="8">
        <v>1</v>
      </c>
      <c r="AA158" s="8">
        <v>0</v>
      </c>
      <c r="AB158" s="7">
        <v>0</v>
      </c>
      <c r="AC158" s="7">
        <v>0</v>
      </c>
      <c r="AD158" s="9">
        <f t="shared" si="6"/>
        <v>0</v>
      </c>
      <c r="AE158" s="10" t="e">
        <f>#REF!+AD158</f>
        <v>#REF!</v>
      </c>
    </row>
    <row r="159" spans="1:31">
      <c r="A159" s="6" t="s">
        <v>186</v>
      </c>
      <c r="B159" s="7">
        <v>6.18</v>
      </c>
      <c r="C159" s="7">
        <v>0</v>
      </c>
      <c r="D159" s="8">
        <v>0.34</v>
      </c>
      <c r="E159" s="8">
        <v>0</v>
      </c>
      <c r="F159" s="31">
        <v>0.54</v>
      </c>
      <c r="G159" s="8">
        <v>0</v>
      </c>
      <c r="H159" s="8">
        <v>0</v>
      </c>
      <c r="I159" s="8">
        <v>0.25</v>
      </c>
      <c r="J159" s="8">
        <v>0</v>
      </c>
      <c r="K159" s="8">
        <v>0.19</v>
      </c>
      <c r="L159" s="8">
        <v>0</v>
      </c>
      <c r="M159" s="8">
        <v>0.16</v>
      </c>
      <c r="N159" s="7">
        <v>0</v>
      </c>
      <c r="O159" s="7">
        <v>0</v>
      </c>
      <c r="P159" s="7">
        <v>0</v>
      </c>
      <c r="Q159" s="7">
        <v>0</v>
      </c>
      <c r="R159" s="8">
        <v>0</v>
      </c>
      <c r="S159" s="8">
        <v>0</v>
      </c>
      <c r="T159" s="8">
        <v>0.12</v>
      </c>
      <c r="U159" s="8">
        <f t="shared" si="7"/>
        <v>2.4299999999999997</v>
      </c>
      <c r="V159" s="31">
        <v>1.89</v>
      </c>
      <c r="W159" s="8">
        <v>0</v>
      </c>
      <c r="X159" s="8">
        <v>0.76</v>
      </c>
      <c r="Y159" s="8">
        <v>0.34</v>
      </c>
      <c r="Z159" s="8">
        <v>1</v>
      </c>
      <c r="AA159" s="8">
        <v>0</v>
      </c>
      <c r="AB159" s="7">
        <v>0</v>
      </c>
      <c r="AC159" s="7">
        <v>0</v>
      </c>
      <c r="AD159" s="9">
        <f t="shared" si="6"/>
        <v>0.58999999999999986</v>
      </c>
      <c r="AE159" s="10" t="e">
        <f>#REF!+AD159</f>
        <v>#REF!</v>
      </c>
    </row>
    <row r="160" spans="1:31">
      <c r="A160" s="6" t="s">
        <v>187</v>
      </c>
      <c r="B160" s="7">
        <v>6.44</v>
      </c>
      <c r="C160" s="7">
        <v>0</v>
      </c>
      <c r="D160" s="8">
        <v>0.34</v>
      </c>
      <c r="E160" s="8">
        <v>0</v>
      </c>
      <c r="F160" s="31">
        <v>0.54</v>
      </c>
      <c r="G160" s="8">
        <v>0.42</v>
      </c>
      <c r="H160" s="8">
        <v>0.53</v>
      </c>
      <c r="I160" s="8">
        <v>0.15</v>
      </c>
      <c r="J160" s="8">
        <v>0</v>
      </c>
      <c r="K160" s="8">
        <v>0.19</v>
      </c>
      <c r="L160" s="8">
        <v>0</v>
      </c>
      <c r="M160" s="8">
        <v>0.16</v>
      </c>
      <c r="N160" s="7">
        <v>0</v>
      </c>
      <c r="O160" s="7">
        <v>0</v>
      </c>
      <c r="P160" s="7">
        <v>0</v>
      </c>
      <c r="Q160" s="7">
        <v>0</v>
      </c>
      <c r="R160" s="8">
        <v>0</v>
      </c>
      <c r="S160" s="8">
        <v>0</v>
      </c>
      <c r="T160" s="8">
        <v>0.12</v>
      </c>
      <c r="U160" s="8">
        <f t="shared" si="7"/>
        <v>2.4299999999999997</v>
      </c>
      <c r="V160" s="31">
        <v>1.89</v>
      </c>
      <c r="W160" s="8">
        <v>0</v>
      </c>
      <c r="X160" s="8">
        <v>0.76</v>
      </c>
      <c r="Y160" s="8">
        <v>0.34</v>
      </c>
      <c r="Z160" s="8">
        <v>1</v>
      </c>
      <c r="AA160" s="8">
        <v>0</v>
      </c>
      <c r="AB160" s="7">
        <v>0</v>
      </c>
      <c r="AC160" s="7">
        <v>0</v>
      </c>
      <c r="AD160" s="9">
        <f t="shared" si="6"/>
        <v>0</v>
      </c>
      <c r="AE160" s="10" t="e">
        <f>#REF!+AD160</f>
        <v>#REF!</v>
      </c>
    </row>
    <row r="161" spans="1:31">
      <c r="A161" s="6" t="s">
        <v>188</v>
      </c>
      <c r="B161" s="7">
        <v>13.64</v>
      </c>
      <c r="C161" s="7">
        <v>0</v>
      </c>
      <c r="D161" s="8">
        <v>0.34</v>
      </c>
      <c r="E161" s="8">
        <v>0</v>
      </c>
      <c r="F161" s="31">
        <v>0.57999999999999996</v>
      </c>
      <c r="G161" s="8">
        <v>2.21</v>
      </c>
      <c r="H161" s="8">
        <v>0</v>
      </c>
      <c r="I161" s="8">
        <v>0.88</v>
      </c>
      <c r="J161" s="8">
        <v>0</v>
      </c>
      <c r="K161" s="8">
        <v>0.19</v>
      </c>
      <c r="L161" s="8">
        <v>0</v>
      </c>
      <c r="M161" s="8">
        <v>0.16</v>
      </c>
      <c r="N161" s="7">
        <v>0</v>
      </c>
      <c r="O161" s="7">
        <v>0</v>
      </c>
      <c r="P161" s="7">
        <v>0</v>
      </c>
      <c r="Q161" s="7">
        <v>0</v>
      </c>
      <c r="R161" s="8">
        <v>0</v>
      </c>
      <c r="S161" s="8">
        <v>0</v>
      </c>
      <c r="T161" s="8">
        <v>0</v>
      </c>
      <c r="U161" s="8">
        <f t="shared" si="7"/>
        <v>2.61</v>
      </c>
      <c r="V161" s="31">
        <v>2.0299999999999998</v>
      </c>
      <c r="W161" s="8">
        <v>0</v>
      </c>
      <c r="X161" s="8">
        <v>0.76</v>
      </c>
      <c r="Y161" s="8">
        <v>0.34</v>
      </c>
      <c r="Z161" s="8">
        <v>1.1000000000000001</v>
      </c>
      <c r="AA161" s="8">
        <v>0</v>
      </c>
      <c r="AB161" s="7">
        <v>0</v>
      </c>
      <c r="AC161" s="7">
        <v>0</v>
      </c>
      <c r="AD161" s="9">
        <f t="shared" si="6"/>
        <v>5.0500000000000007</v>
      </c>
      <c r="AE161" s="10" t="e">
        <f>#REF!+AD161</f>
        <v>#REF!</v>
      </c>
    </row>
    <row r="162" spans="1:31">
      <c r="A162" s="6" t="s">
        <v>189</v>
      </c>
      <c r="B162" s="7">
        <v>7.97</v>
      </c>
      <c r="C162" s="7">
        <v>0</v>
      </c>
      <c r="D162" s="8">
        <v>0.34</v>
      </c>
      <c r="E162" s="8">
        <v>0</v>
      </c>
      <c r="F162" s="31">
        <v>0.54</v>
      </c>
      <c r="G162" s="8">
        <f>1.2+0.15</f>
        <v>1.3499999999999999</v>
      </c>
      <c r="H162" s="8">
        <v>0.41</v>
      </c>
      <c r="I162" s="8">
        <v>0.1</v>
      </c>
      <c r="J162" s="8">
        <v>0</v>
      </c>
      <c r="K162" s="8">
        <v>0.19</v>
      </c>
      <c r="L162" s="8">
        <v>0</v>
      </c>
      <c r="M162" s="8">
        <v>0.16</v>
      </c>
      <c r="N162" s="7">
        <v>0</v>
      </c>
      <c r="O162" s="7">
        <v>0</v>
      </c>
      <c r="P162" s="7">
        <v>0</v>
      </c>
      <c r="Q162" s="7">
        <v>0</v>
      </c>
      <c r="R162" s="8">
        <v>0</v>
      </c>
      <c r="S162" s="8">
        <v>0</v>
      </c>
      <c r="T162" s="8">
        <v>0.31</v>
      </c>
      <c r="U162" s="8">
        <f t="shared" si="7"/>
        <v>2.4299999999999997</v>
      </c>
      <c r="V162" s="31">
        <v>1.89</v>
      </c>
      <c r="W162" s="8">
        <v>0</v>
      </c>
      <c r="X162" s="8">
        <v>0.85</v>
      </c>
      <c r="Y162" s="8">
        <v>0.34</v>
      </c>
      <c r="Z162" s="8">
        <v>1.49</v>
      </c>
      <c r="AA162" s="8">
        <v>0</v>
      </c>
      <c r="AB162" s="7">
        <v>0</v>
      </c>
      <c r="AC162" s="7">
        <v>0</v>
      </c>
      <c r="AD162" s="9">
        <f t="shared" si="6"/>
        <v>0</v>
      </c>
      <c r="AE162" s="10" t="e">
        <f>#REF!+AD162</f>
        <v>#REF!</v>
      </c>
    </row>
    <row r="163" spans="1:31">
      <c r="A163" s="6" t="s">
        <v>190</v>
      </c>
      <c r="B163" s="7">
        <v>9.76</v>
      </c>
      <c r="C163" s="7">
        <v>0</v>
      </c>
      <c r="D163" s="8">
        <v>0.34</v>
      </c>
      <c r="E163" s="8">
        <v>0</v>
      </c>
      <c r="F163" s="31">
        <v>0.54</v>
      </c>
      <c r="G163" s="8">
        <f>2+0.16</f>
        <v>2.16</v>
      </c>
      <c r="H163" s="8">
        <v>0.7</v>
      </c>
      <c r="I163" s="8">
        <v>0.55000000000000004</v>
      </c>
      <c r="J163" s="8">
        <v>0</v>
      </c>
      <c r="K163" s="8">
        <v>0.19</v>
      </c>
      <c r="L163" s="8">
        <v>0</v>
      </c>
      <c r="M163" s="8">
        <v>0.16</v>
      </c>
      <c r="N163" s="7">
        <v>0</v>
      </c>
      <c r="O163" s="7">
        <v>0.1</v>
      </c>
      <c r="P163" s="7">
        <v>0</v>
      </c>
      <c r="Q163" s="7">
        <v>0</v>
      </c>
      <c r="R163" s="8">
        <v>0</v>
      </c>
      <c r="S163" s="8">
        <v>0</v>
      </c>
      <c r="T163" s="8">
        <v>0.38</v>
      </c>
      <c r="U163" s="8">
        <f t="shared" si="7"/>
        <v>2.4299999999999997</v>
      </c>
      <c r="V163" s="31">
        <v>1.89</v>
      </c>
      <c r="W163" s="8">
        <v>0</v>
      </c>
      <c r="X163" s="8">
        <v>0.92</v>
      </c>
      <c r="Y163" s="8">
        <v>0.34</v>
      </c>
      <c r="Z163" s="8">
        <v>1.49</v>
      </c>
      <c r="AA163" s="8">
        <v>0</v>
      </c>
      <c r="AB163" s="7">
        <v>0</v>
      </c>
      <c r="AC163" s="7">
        <v>0</v>
      </c>
      <c r="AD163" s="9">
        <f t="shared" ref="AD163:AD194" si="8">B163-(C163+D163+E163+F163+G163+I163+K163+L163+M163+N163+O163+P163+Q163+R163+S163+T163+V163+X163+Y163+Z163+AA163+H163+W163+AB163+J163+AC163)</f>
        <v>0</v>
      </c>
      <c r="AE163" s="10" t="e">
        <f>#REF!+AD163</f>
        <v>#REF!</v>
      </c>
    </row>
    <row r="164" spans="1:31">
      <c r="A164" s="6" t="s">
        <v>191</v>
      </c>
      <c r="B164" s="7">
        <v>8.93</v>
      </c>
      <c r="C164" s="7">
        <v>0</v>
      </c>
      <c r="D164" s="8">
        <v>0.34</v>
      </c>
      <c r="E164" s="8">
        <v>0</v>
      </c>
      <c r="F164" s="31">
        <v>0.54</v>
      </c>
      <c r="G164" s="8">
        <f>1.43+0.15</f>
        <v>1.5799999999999998</v>
      </c>
      <c r="H164" s="8">
        <v>0.89</v>
      </c>
      <c r="I164" s="8">
        <v>0.21</v>
      </c>
      <c r="J164" s="8">
        <v>0</v>
      </c>
      <c r="K164" s="8">
        <v>0.19</v>
      </c>
      <c r="L164" s="8">
        <v>0</v>
      </c>
      <c r="M164" s="8">
        <v>0.16</v>
      </c>
      <c r="N164" s="7">
        <v>0</v>
      </c>
      <c r="O164" s="7">
        <v>0.1</v>
      </c>
      <c r="P164" s="7">
        <v>0.04</v>
      </c>
      <c r="Q164" s="7">
        <v>0</v>
      </c>
      <c r="R164" s="8">
        <v>0</v>
      </c>
      <c r="S164" s="8">
        <v>0</v>
      </c>
      <c r="T164" s="8">
        <v>0.31</v>
      </c>
      <c r="U164" s="8">
        <f t="shared" si="7"/>
        <v>2.4299999999999997</v>
      </c>
      <c r="V164" s="31">
        <v>1.89</v>
      </c>
      <c r="W164" s="8">
        <v>0</v>
      </c>
      <c r="X164" s="8">
        <v>0.85</v>
      </c>
      <c r="Y164" s="8">
        <v>0.34</v>
      </c>
      <c r="Z164" s="8">
        <v>1.49</v>
      </c>
      <c r="AA164" s="8">
        <v>0</v>
      </c>
      <c r="AB164" s="7">
        <v>0</v>
      </c>
      <c r="AC164" s="7">
        <v>0</v>
      </c>
      <c r="AD164" s="9">
        <f t="shared" si="8"/>
        <v>0</v>
      </c>
      <c r="AE164" s="10" t="e">
        <f>#REF!+AD164</f>
        <v>#REF!</v>
      </c>
    </row>
    <row r="165" spans="1:31">
      <c r="A165" s="6" t="s">
        <v>192</v>
      </c>
      <c r="B165" s="7">
        <v>8.93</v>
      </c>
      <c r="C165" s="7">
        <v>0</v>
      </c>
      <c r="D165" s="8">
        <v>0.34</v>
      </c>
      <c r="E165" s="8">
        <v>0</v>
      </c>
      <c r="F165" s="31">
        <v>0.54</v>
      </c>
      <c r="G165" s="8">
        <f>1.43+0.15</f>
        <v>1.5799999999999998</v>
      </c>
      <c r="H165" s="8">
        <v>0.89</v>
      </c>
      <c r="I165" s="8">
        <v>0.21</v>
      </c>
      <c r="J165" s="8">
        <v>0</v>
      </c>
      <c r="K165" s="8">
        <v>0.19</v>
      </c>
      <c r="L165" s="8">
        <v>0</v>
      </c>
      <c r="M165" s="8">
        <v>0.16</v>
      </c>
      <c r="N165" s="7">
        <v>0</v>
      </c>
      <c r="O165" s="7">
        <v>0.1</v>
      </c>
      <c r="P165" s="7">
        <v>0.04</v>
      </c>
      <c r="Q165" s="7">
        <v>0</v>
      </c>
      <c r="R165" s="8">
        <v>0</v>
      </c>
      <c r="S165" s="8">
        <v>0</v>
      </c>
      <c r="T165" s="8">
        <v>0.31</v>
      </c>
      <c r="U165" s="8">
        <f t="shared" si="7"/>
        <v>2.4299999999999997</v>
      </c>
      <c r="V165" s="31">
        <v>1.89</v>
      </c>
      <c r="W165" s="8">
        <v>0</v>
      </c>
      <c r="X165" s="8">
        <v>0.85</v>
      </c>
      <c r="Y165" s="8">
        <v>0.34</v>
      </c>
      <c r="Z165" s="8">
        <v>1.49</v>
      </c>
      <c r="AA165" s="8">
        <v>0</v>
      </c>
      <c r="AB165" s="7">
        <v>0</v>
      </c>
      <c r="AC165" s="7">
        <v>0</v>
      </c>
      <c r="AD165" s="9">
        <f t="shared" si="8"/>
        <v>0</v>
      </c>
      <c r="AE165" s="10" t="e">
        <f>#REF!+AD165</f>
        <v>#REF!</v>
      </c>
    </row>
    <row r="166" spans="1:31">
      <c r="A166" s="6" t="s">
        <v>193</v>
      </c>
      <c r="B166" s="7">
        <v>8.93</v>
      </c>
      <c r="C166" s="7">
        <v>0</v>
      </c>
      <c r="D166" s="8">
        <v>0.34</v>
      </c>
      <c r="E166" s="8">
        <v>0</v>
      </c>
      <c r="F166" s="31">
        <v>0.54</v>
      </c>
      <c r="G166" s="8">
        <f>1.43+0.15</f>
        <v>1.5799999999999998</v>
      </c>
      <c r="H166" s="8">
        <v>0.93</v>
      </c>
      <c r="I166" s="8">
        <v>0.21</v>
      </c>
      <c r="J166" s="8">
        <v>0</v>
      </c>
      <c r="K166" s="8">
        <v>0.19</v>
      </c>
      <c r="L166" s="8">
        <v>0</v>
      </c>
      <c r="M166" s="8">
        <v>0.16</v>
      </c>
      <c r="N166" s="7">
        <v>0</v>
      </c>
      <c r="O166" s="7">
        <v>0.1</v>
      </c>
      <c r="P166" s="7">
        <v>0</v>
      </c>
      <c r="Q166" s="7">
        <v>0</v>
      </c>
      <c r="R166" s="8">
        <v>0</v>
      </c>
      <c r="S166" s="8">
        <v>0</v>
      </c>
      <c r="T166" s="8">
        <v>0.31</v>
      </c>
      <c r="U166" s="8">
        <f t="shared" si="7"/>
        <v>2.4299999999999997</v>
      </c>
      <c r="V166" s="31">
        <v>1.89</v>
      </c>
      <c r="W166" s="8">
        <v>0</v>
      </c>
      <c r="X166" s="8">
        <v>0.85</v>
      </c>
      <c r="Y166" s="8">
        <v>0.34</v>
      </c>
      <c r="Z166" s="8">
        <v>1.49</v>
      </c>
      <c r="AA166" s="8">
        <v>0</v>
      </c>
      <c r="AB166" s="7">
        <v>0</v>
      </c>
      <c r="AC166" s="7">
        <v>0</v>
      </c>
      <c r="AD166" s="9">
        <f t="shared" si="8"/>
        <v>0</v>
      </c>
      <c r="AE166" s="10" t="e">
        <f>#REF!+AD166</f>
        <v>#REF!</v>
      </c>
    </row>
    <row r="167" spans="1:31">
      <c r="A167" s="6" t="s">
        <v>194</v>
      </c>
      <c r="B167" s="7">
        <v>10.93</v>
      </c>
      <c r="C167" s="7">
        <v>0</v>
      </c>
      <c r="D167" s="8">
        <v>0.34</v>
      </c>
      <c r="E167" s="8">
        <v>0</v>
      </c>
      <c r="F167" s="31">
        <v>0.54</v>
      </c>
      <c r="G167" s="8">
        <f>2+0.16</f>
        <v>2.16</v>
      </c>
      <c r="H167" s="8">
        <v>1.83</v>
      </c>
      <c r="I167" s="8">
        <v>0.55000000000000004</v>
      </c>
      <c r="J167" s="8">
        <v>0</v>
      </c>
      <c r="K167" s="8">
        <v>0.19</v>
      </c>
      <c r="L167" s="8">
        <v>0</v>
      </c>
      <c r="M167" s="8">
        <v>0.16</v>
      </c>
      <c r="N167" s="7">
        <v>0</v>
      </c>
      <c r="O167" s="7">
        <v>0.1</v>
      </c>
      <c r="P167" s="7">
        <v>0.04</v>
      </c>
      <c r="Q167" s="7">
        <v>0</v>
      </c>
      <c r="R167" s="8">
        <v>0</v>
      </c>
      <c r="S167" s="8">
        <v>0</v>
      </c>
      <c r="T167" s="8">
        <v>0.38</v>
      </c>
      <c r="U167" s="8">
        <f t="shared" si="7"/>
        <v>2.4299999999999997</v>
      </c>
      <c r="V167" s="31">
        <v>1.89</v>
      </c>
      <c r="W167" s="8">
        <v>0</v>
      </c>
      <c r="X167" s="8">
        <v>0.92</v>
      </c>
      <c r="Y167" s="8">
        <v>0.34</v>
      </c>
      <c r="Z167" s="8">
        <v>1.49</v>
      </c>
      <c r="AA167" s="8">
        <v>0</v>
      </c>
      <c r="AB167" s="7">
        <v>0</v>
      </c>
      <c r="AC167" s="7">
        <v>0</v>
      </c>
      <c r="AD167" s="9">
        <f t="shared" si="8"/>
        <v>0</v>
      </c>
      <c r="AE167" s="10" t="e">
        <f>#REF!+AD167</f>
        <v>#REF!</v>
      </c>
    </row>
    <row r="168" spans="1:31">
      <c r="A168" s="6" t="s">
        <v>195</v>
      </c>
      <c r="B168" s="7">
        <v>10.38</v>
      </c>
      <c r="C168" s="7">
        <v>0</v>
      </c>
      <c r="D168" s="8">
        <v>0.34</v>
      </c>
      <c r="E168" s="8">
        <v>0</v>
      </c>
      <c r="F168" s="31">
        <v>0.54</v>
      </c>
      <c r="G168" s="8">
        <v>2.76</v>
      </c>
      <c r="H168" s="8">
        <v>0</v>
      </c>
      <c r="I168" s="8">
        <v>0.35</v>
      </c>
      <c r="J168" s="8">
        <v>0</v>
      </c>
      <c r="K168" s="8">
        <v>0.19</v>
      </c>
      <c r="L168" s="8">
        <v>0</v>
      </c>
      <c r="M168" s="8">
        <v>0.16</v>
      </c>
      <c r="N168" s="7">
        <v>0</v>
      </c>
      <c r="O168" s="7">
        <v>0.1</v>
      </c>
      <c r="P168" s="7">
        <v>0.04</v>
      </c>
      <c r="Q168" s="7">
        <v>0</v>
      </c>
      <c r="R168" s="8">
        <v>0</v>
      </c>
      <c r="S168" s="8">
        <v>0</v>
      </c>
      <c r="T168" s="8">
        <v>0.38</v>
      </c>
      <c r="U168" s="8">
        <f t="shared" si="7"/>
        <v>2.4299999999999997</v>
      </c>
      <c r="V168" s="31">
        <v>1.89</v>
      </c>
      <c r="W168" s="8">
        <v>0</v>
      </c>
      <c r="X168" s="8">
        <v>0.92</v>
      </c>
      <c r="Y168" s="8">
        <v>0.34</v>
      </c>
      <c r="Z168" s="8">
        <v>1.49</v>
      </c>
      <c r="AA168" s="8">
        <v>0</v>
      </c>
      <c r="AB168" s="7">
        <v>0</v>
      </c>
      <c r="AC168" s="7">
        <v>0</v>
      </c>
      <c r="AD168" s="9">
        <f t="shared" si="8"/>
        <v>0.88000000000000078</v>
      </c>
      <c r="AE168" s="10" t="e">
        <f>#REF!+AD168</f>
        <v>#REF!</v>
      </c>
    </row>
    <row r="169" spans="1:31">
      <c r="A169" s="6" t="s">
        <v>196</v>
      </c>
      <c r="B169" s="7">
        <v>10.93</v>
      </c>
      <c r="C169" s="7">
        <v>0</v>
      </c>
      <c r="D169" s="8">
        <v>0.34</v>
      </c>
      <c r="E169" s="8">
        <v>0</v>
      </c>
      <c r="F169" s="31">
        <v>0.54</v>
      </c>
      <c r="G169" s="8">
        <f>2+0.16</f>
        <v>2.16</v>
      </c>
      <c r="H169" s="8">
        <v>1.83</v>
      </c>
      <c r="I169" s="8">
        <v>0.55000000000000004</v>
      </c>
      <c r="J169" s="8">
        <v>0</v>
      </c>
      <c r="K169" s="8">
        <v>0.19</v>
      </c>
      <c r="L169" s="8">
        <v>0</v>
      </c>
      <c r="M169" s="8">
        <v>0.16</v>
      </c>
      <c r="N169" s="7">
        <v>0</v>
      </c>
      <c r="O169" s="7">
        <v>0.1</v>
      </c>
      <c r="P169" s="7">
        <v>0.04</v>
      </c>
      <c r="Q169" s="7">
        <v>0</v>
      </c>
      <c r="R169" s="8">
        <v>0</v>
      </c>
      <c r="S169" s="8">
        <v>0</v>
      </c>
      <c r="T169" s="8">
        <v>0.38</v>
      </c>
      <c r="U169" s="8">
        <f t="shared" si="7"/>
        <v>2.4299999999999997</v>
      </c>
      <c r="V169" s="31">
        <v>1.89</v>
      </c>
      <c r="W169" s="8">
        <v>0</v>
      </c>
      <c r="X169" s="8">
        <v>0.92</v>
      </c>
      <c r="Y169" s="8">
        <v>0.34</v>
      </c>
      <c r="Z169" s="8">
        <v>1.49</v>
      </c>
      <c r="AA169" s="8">
        <v>0</v>
      </c>
      <c r="AB169" s="7">
        <v>0</v>
      </c>
      <c r="AC169" s="7">
        <v>0</v>
      </c>
      <c r="AD169" s="9">
        <f t="shared" si="8"/>
        <v>0</v>
      </c>
      <c r="AE169" s="10" t="e">
        <f>#REF!+AD169</f>
        <v>#REF!</v>
      </c>
    </row>
    <row r="170" spans="1:31">
      <c r="A170" s="6" t="s">
        <v>197</v>
      </c>
      <c r="B170" s="7">
        <v>10.37</v>
      </c>
      <c r="C170" s="7">
        <v>0</v>
      </c>
      <c r="D170" s="8">
        <v>0.34</v>
      </c>
      <c r="E170" s="8">
        <v>0</v>
      </c>
      <c r="F170" s="31">
        <v>0.54</v>
      </c>
      <c r="G170" s="8">
        <v>2.76</v>
      </c>
      <c r="H170" s="8">
        <v>0</v>
      </c>
      <c r="I170" s="8">
        <v>0.16</v>
      </c>
      <c r="J170" s="8">
        <v>0</v>
      </c>
      <c r="K170" s="8">
        <v>0.19</v>
      </c>
      <c r="L170" s="8">
        <v>0</v>
      </c>
      <c r="M170" s="8">
        <v>0.16</v>
      </c>
      <c r="N170" s="7">
        <v>0</v>
      </c>
      <c r="O170" s="7">
        <v>0</v>
      </c>
      <c r="P170" s="7">
        <v>0.04</v>
      </c>
      <c r="Q170" s="7">
        <v>0</v>
      </c>
      <c r="R170" s="8">
        <v>0</v>
      </c>
      <c r="S170" s="8">
        <v>0</v>
      </c>
      <c r="T170" s="8">
        <v>0.38</v>
      </c>
      <c r="U170" s="8">
        <f t="shared" si="7"/>
        <v>2.4299999999999997</v>
      </c>
      <c r="V170" s="31">
        <v>1.89</v>
      </c>
      <c r="W170" s="8">
        <v>0</v>
      </c>
      <c r="X170" s="8">
        <v>0.92</v>
      </c>
      <c r="Y170" s="8">
        <v>0.34</v>
      </c>
      <c r="Z170" s="8">
        <v>1.49</v>
      </c>
      <c r="AA170" s="8">
        <v>0</v>
      </c>
      <c r="AB170" s="7">
        <v>0</v>
      </c>
      <c r="AC170" s="7">
        <v>0</v>
      </c>
      <c r="AD170" s="9">
        <f t="shared" si="8"/>
        <v>1.1600000000000001</v>
      </c>
      <c r="AE170" s="10" t="e">
        <f>#REF!+AD170</f>
        <v>#REF!</v>
      </c>
    </row>
    <row r="171" spans="1:31">
      <c r="A171" s="6" t="s">
        <v>198</v>
      </c>
      <c r="B171" s="7">
        <v>8.93</v>
      </c>
      <c r="C171" s="7">
        <v>0</v>
      </c>
      <c r="D171" s="8">
        <v>0.34</v>
      </c>
      <c r="E171" s="8">
        <v>0</v>
      </c>
      <c r="F171" s="31">
        <v>0.54</v>
      </c>
      <c r="G171" s="8">
        <f>1.43+0.18</f>
        <v>1.6099999999999999</v>
      </c>
      <c r="H171" s="8">
        <v>0.94</v>
      </c>
      <c r="I171" s="8">
        <v>0.21</v>
      </c>
      <c r="J171" s="8">
        <v>0</v>
      </c>
      <c r="K171" s="8">
        <v>0.11</v>
      </c>
      <c r="L171" s="8">
        <v>0</v>
      </c>
      <c r="M171" s="8">
        <v>0.16</v>
      </c>
      <c r="N171" s="7">
        <v>0</v>
      </c>
      <c r="O171" s="7">
        <v>0.1</v>
      </c>
      <c r="P171" s="7">
        <v>0.04</v>
      </c>
      <c r="Q171" s="7">
        <v>0</v>
      </c>
      <c r="R171" s="8">
        <v>0</v>
      </c>
      <c r="S171" s="8">
        <v>0</v>
      </c>
      <c r="T171" s="8">
        <v>0.31</v>
      </c>
      <c r="U171" s="8">
        <f t="shared" si="7"/>
        <v>2.4299999999999997</v>
      </c>
      <c r="V171" s="31">
        <v>1.89</v>
      </c>
      <c r="W171" s="8">
        <v>0</v>
      </c>
      <c r="X171" s="8">
        <v>0.85</v>
      </c>
      <c r="Y171" s="8">
        <v>0.34</v>
      </c>
      <c r="Z171" s="8">
        <v>1.49</v>
      </c>
      <c r="AA171" s="8">
        <v>0</v>
      </c>
      <c r="AB171" s="7">
        <v>0</v>
      </c>
      <c r="AC171" s="7">
        <v>0</v>
      </c>
      <c r="AD171" s="9">
        <f t="shared" si="8"/>
        <v>0</v>
      </c>
      <c r="AE171" s="10" t="e">
        <f>#REF!+AD171</f>
        <v>#REF!</v>
      </c>
    </row>
    <row r="172" spans="1:31">
      <c r="A172" s="6" t="s">
        <v>199</v>
      </c>
      <c r="B172" s="7">
        <v>16.16</v>
      </c>
      <c r="C172" s="7">
        <v>1.91</v>
      </c>
      <c r="D172" s="8">
        <v>0.34</v>
      </c>
      <c r="E172" s="8">
        <v>0</v>
      </c>
      <c r="F172" s="31">
        <v>0.57999999999999996</v>
      </c>
      <c r="G172" s="8">
        <v>4.55</v>
      </c>
      <c r="H172" s="8">
        <v>0</v>
      </c>
      <c r="I172" s="8">
        <v>0.14000000000000001</v>
      </c>
      <c r="J172" s="8">
        <v>0.2</v>
      </c>
      <c r="K172" s="8">
        <v>0.19</v>
      </c>
      <c r="L172" s="8">
        <v>0</v>
      </c>
      <c r="M172" s="8">
        <v>0.16</v>
      </c>
      <c r="N172" s="7">
        <v>0</v>
      </c>
      <c r="O172" s="7">
        <v>0</v>
      </c>
      <c r="P172" s="7">
        <v>0.04</v>
      </c>
      <c r="Q172" s="7">
        <v>0</v>
      </c>
      <c r="R172" s="8">
        <v>0</v>
      </c>
      <c r="S172" s="8">
        <v>0</v>
      </c>
      <c r="T172" s="8">
        <v>0.43</v>
      </c>
      <c r="U172" s="8">
        <f t="shared" si="7"/>
        <v>2.61</v>
      </c>
      <c r="V172" s="31">
        <v>2.0299999999999998</v>
      </c>
      <c r="W172" s="8">
        <v>0</v>
      </c>
      <c r="X172" s="8">
        <v>0.92</v>
      </c>
      <c r="Y172" s="8">
        <v>0.34</v>
      </c>
      <c r="Z172" s="8">
        <v>1.64</v>
      </c>
      <c r="AA172" s="8">
        <v>0</v>
      </c>
      <c r="AB172" s="7">
        <v>0</v>
      </c>
      <c r="AC172" s="11">
        <v>0.63</v>
      </c>
      <c r="AD172" s="9">
        <f t="shared" si="8"/>
        <v>2.0600000000000005</v>
      </c>
      <c r="AE172" s="10" t="e">
        <f>#REF!+AD172</f>
        <v>#REF!</v>
      </c>
    </row>
    <row r="173" spans="1:31">
      <c r="A173" s="6" t="s">
        <v>200</v>
      </c>
      <c r="B173" s="7">
        <v>8.93</v>
      </c>
      <c r="C173" s="7">
        <v>0</v>
      </c>
      <c r="D173" s="8">
        <v>0.34</v>
      </c>
      <c r="E173" s="8">
        <v>0</v>
      </c>
      <c r="F173" s="31">
        <v>0.54</v>
      </c>
      <c r="G173" s="8">
        <f>1.43+0.15</f>
        <v>1.5799999999999998</v>
      </c>
      <c r="H173" s="8">
        <v>0.89</v>
      </c>
      <c r="I173" s="8">
        <v>0.21</v>
      </c>
      <c r="J173" s="8">
        <v>0</v>
      </c>
      <c r="K173" s="8">
        <v>0.19</v>
      </c>
      <c r="L173" s="8">
        <v>0</v>
      </c>
      <c r="M173" s="8">
        <v>0.16</v>
      </c>
      <c r="N173" s="7">
        <v>0</v>
      </c>
      <c r="O173" s="7">
        <v>0.1</v>
      </c>
      <c r="P173" s="7">
        <v>0.04</v>
      </c>
      <c r="Q173" s="7">
        <v>0</v>
      </c>
      <c r="R173" s="8">
        <v>0</v>
      </c>
      <c r="S173" s="8">
        <v>0</v>
      </c>
      <c r="T173" s="8">
        <v>0.31</v>
      </c>
      <c r="U173" s="8">
        <f t="shared" si="7"/>
        <v>2.4299999999999997</v>
      </c>
      <c r="V173" s="31">
        <v>1.89</v>
      </c>
      <c r="W173" s="8">
        <v>0</v>
      </c>
      <c r="X173" s="8">
        <v>0.85</v>
      </c>
      <c r="Y173" s="8">
        <v>0.34</v>
      </c>
      <c r="Z173" s="8">
        <v>1.49</v>
      </c>
      <c r="AA173" s="8">
        <v>0</v>
      </c>
      <c r="AB173" s="7">
        <v>0</v>
      </c>
      <c r="AC173" s="7">
        <v>0</v>
      </c>
      <c r="AD173" s="9">
        <f t="shared" si="8"/>
        <v>0</v>
      </c>
      <c r="AE173" s="10" t="e">
        <f>#REF!+AD173</f>
        <v>#REF!</v>
      </c>
    </row>
    <row r="174" spans="1:31">
      <c r="A174" s="6" t="s">
        <v>201</v>
      </c>
      <c r="B174" s="7">
        <v>10.93</v>
      </c>
      <c r="C174" s="7">
        <v>0</v>
      </c>
      <c r="D174" s="8">
        <v>0.34</v>
      </c>
      <c r="E174" s="8">
        <v>0</v>
      </c>
      <c r="F174" s="31">
        <v>0.54</v>
      </c>
      <c r="G174" s="8">
        <f>2+0.16</f>
        <v>2.16</v>
      </c>
      <c r="H174" s="8">
        <v>1.83</v>
      </c>
      <c r="I174" s="8">
        <v>0.55000000000000004</v>
      </c>
      <c r="J174" s="8">
        <v>0</v>
      </c>
      <c r="K174" s="8">
        <v>0.19</v>
      </c>
      <c r="L174" s="8">
        <v>0</v>
      </c>
      <c r="M174" s="8">
        <v>0.16</v>
      </c>
      <c r="N174" s="7">
        <v>0</v>
      </c>
      <c r="O174" s="7">
        <v>0.1</v>
      </c>
      <c r="P174" s="7">
        <v>0.04</v>
      </c>
      <c r="Q174" s="7">
        <v>0</v>
      </c>
      <c r="R174" s="8">
        <v>0</v>
      </c>
      <c r="S174" s="8">
        <v>0</v>
      </c>
      <c r="T174" s="8">
        <v>0.38</v>
      </c>
      <c r="U174" s="8">
        <f t="shared" si="7"/>
        <v>2.4299999999999997</v>
      </c>
      <c r="V174" s="31">
        <v>1.89</v>
      </c>
      <c r="W174" s="8">
        <v>0</v>
      </c>
      <c r="X174" s="8">
        <v>0.92</v>
      </c>
      <c r="Y174" s="8">
        <v>0.34</v>
      </c>
      <c r="Z174" s="8">
        <v>1.49</v>
      </c>
      <c r="AA174" s="8">
        <v>0</v>
      </c>
      <c r="AB174" s="7">
        <v>0</v>
      </c>
      <c r="AC174" s="7">
        <v>0</v>
      </c>
      <c r="AD174" s="9">
        <f t="shared" si="8"/>
        <v>0</v>
      </c>
      <c r="AE174" s="10" t="e">
        <f>#REF!+AD174</f>
        <v>#REF!</v>
      </c>
    </row>
    <row r="175" spans="1:31">
      <c r="A175" s="6" t="s">
        <v>202</v>
      </c>
      <c r="B175" s="7">
        <v>18.670000000000002</v>
      </c>
      <c r="C175" s="7">
        <v>1.25</v>
      </c>
      <c r="D175" s="8">
        <v>0.34</v>
      </c>
      <c r="E175" s="8">
        <v>1.1200000000000001</v>
      </c>
      <c r="F175" s="31">
        <v>0</v>
      </c>
      <c r="G175" s="8">
        <v>2.2999999999999998</v>
      </c>
      <c r="H175" s="8">
        <v>3.3</v>
      </c>
      <c r="I175" s="8">
        <v>0.78</v>
      </c>
      <c r="J175" s="8">
        <v>0</v>
      </c>
      <c r="K175" s="8">
        <v>0.19</v>
      </c>
      <c r="L175" s="7">
        <v>0.54</v>
      </c>
      <c r="M175" s="8">
        <v>0.16</v>
      </c>
      <c r="N175" s="7">
        <v>0</v>
      </c>
      <c r="O175" s="7">
        <v>0.1</v>
      </c>
      <c r="P175" s="7">
        <v>0.04</v>
      </c>
      <c r="Q175" s="7">
        <f>'[2]Лифт-2015'!G25</f>
        <v>2.0796670772873438</v>
      </c>
      <c r="R175" s="8">
        <f>'[2]Лифт-2015'!L25</f>
        <v>0</v>
      </c>
      <c r="S175" s="8">
        <f>'[2]Лифт-2015'!P25</f>
        <v>4.332848054351246E-2</v>
      </c>
      <c r="T175" s="8">
        <v>0.84</v>
      </c>
      <c r="U175" s="8">
        <f t="shared" si="7"/>
        <v>1.52</v>
      </c>
      <c r="V175" s="31">
        <v>1.52</v>
      </c>
      <c r="W175" s="8">
        <f>[2]КГМ!K177</f>
        <v>0.48876751141307873</v>
      </c>
      <c r="X175" s="8">
        <v>1.22</v>
      </c>
      <c r="Y175" s="8">
        <v>0.34</v>
      </c>
      <c r="Z175" s="8">
        <v>2</v>
      </c>
      <c r="AA175" s="8">
        <v>0</v>
      </c>
      <c r="AB175" s="7">
        <f>'[2]Лифт-страх.'!G25</f>
        <v>1.9997760250851902E-2</v>
      </c>
      <c r="AC175" s="7">
        <v>0</v>
      </c>
      <c r="AD175" s="9">
        <f t="shared" si="8"/>
        <v>-1.7608294947883962E-3</v>
      </c>
      <c r="AE175" s="10" t="e">
        <f>#REF!+AD175</f>
        <v>#REF!</v>
      </c>
    </row>
    <row r="176" spans="1:31">
      <c r="A176" s="6" t="s">
        <v>203</v>
      </c>
      <c r="B176" s="7">
        <v>18.670000000000002</v>
      </c>
      <c r="C176" s="7">
        <v>1.25</v>
      </c>
      <c r="D176" s="8">
        <v>0.34</v>
      </c>
      <c r="E176" s="8">
        <v>1.1200000000000001</v>
      </c>
      <c r="F176" s="31">
        <v>0</v>
      </c>
      <c r="G176" s="8">
        <v>2.2999999999999998</v>
      </c>
      <c r="H176" s="8">
        <v>3.06</v>
      </c>
      <c r="I176" s="8">
        <v>0.78</v>
      </c>
      <c r="J176" s="8">
        <v>0</v>
      </c>
      <c r="K176" s="8">
        <v>0.19</v>
      </c>
      <c r="L176" s="7">
        <v>0.54</v>
      </c>
      <c r="M176" s="8">
        <v>0.16</v>
      </c>
      <c r="N176" s="7">
        <v>0</v>
      </c>
      <c r="O176" s="7">
        <v>0.1</v>
      </c>
      <c r="P176" s="7">
        <v>0.04</v>
      </c>
      <c r="Q176" s="7">
        <f>'[2]Лифт-2015'!G26</f>
        <v>2.2824340696000283</v>
      </c>
      <c r="R176" s="8">
        <f>'[2]Лифт-2015'!L26</f>
        <v>0</v>
      </c>
      <c r="S176" s="8">
        <f>'[2]Лифт-2015'!P26</f>
        <v>4.7552995985063969E-2</v>
      </c>
      <c r="T176" s="8">
        <v>0.84</v>
      </c>
      <c r="U176" s="8">
        <f t="shared" si="7"/>
        <v>1.52</v>
      </c>
      <c r="V176" s="31">
        <v>1.52</v>
      </c>
      <c r="W176" s="8">
        <f>[2]КГМ!K178</f>
        <v>0.51358424488768717</v>
      </c>
      <c r="X176" s="8">
        <v>1.22</v>
      </c>
      <c r="Y176" s="8">
        <v>0.34</v>
      </c>
      <c r="Z176" s="8">
        <v>2</v>
      </c>
      <c r="AA176" s="8">
        <v>0</v>
      </c>
      <c r="AB176" s="7">
        <f>'[2]Лифт-страх.'!G26</f>
        <v>2.1947536608491063E-2</v>
      </c>
      <c r="AC176" s="7">
        <v>0</v>
      </c>
      <c r="AD176" s="9">
        <f t="shared" si="8"/>
        <v>4.4811529187285259E-3</v>
      </c>
      <c r="AE176" s="10" t="e">
        <f>#REF!+AD176</f>
        <v>#REF!</v>
      </c>
    </row>
    <row r="177" spans="1:31">
      <c r="A177" s="6" t="s">
        <v>204</v>
      </c>
      <c r="B177" s="7">
        <v>18.670000000000002</v>
      </c>
      <c r="C177" s="7">
        <v>1.21</v>
      </c>
      <c r="D177" s="8">
        <v>0.34</v>
      </c>
      <c r="E177" s="8">
        <v>1.1200000000000001</v>
      </c>
      <c r="F177" s="31">
        <v>0</v>
      </c>
      <c r="G177" s="8">
        <v>2.2999999999999998</v>
      </c>
      <c r="H177" s="8">
        <v>2.75</v>
      </c>
      <c r="I177" s="8">
        <v>0.73</v>
      </c>
      <c r="J177" s="8">
        <v>0</v>
      </c>
      <c r="K177" s="8">
        <v>0.19</v>
      </c>
      <c r="L177" s="7">
        <v>0.54</v>
      </c>
      <c r="M177" s="8">
        <v>0.16</v>
      </c>
      <c r="N177" s="7">
        <v>0</v>
      </c>
      <c r="O177" s="7">
        <v>0.1</v>
      </c>
      <c r="P177" s="7">
        <v>0.04</v>
      </c>
      <c r="Q177" s="7">
        <f>'[2]Лифт-2015'!G27</f>
        <v>2.244100859920374</v>
      </c>
      <c r="R177" s="8">
        <f>'[2]Лифт-2015'!L27</f>
        <v>0.45315753698089184</v>
      </c>
      <c r="S177" s="8">
        <f>'[2]Лифт-2015'!P27</f>
        <v>4.6754349053584082E-2</v>
      </c>
      <c r="T177" s="8">
        <v>0.84</v>
      </c>
      <c r="U177" s="8">
        <f t="shared" si="7"/>
        <v>1.52</v>
      </c>
      <c r="V177" s="31">
        <v>1.52</v>
      </c>
      <c r="W177" s="8">
        <f>[2]КГМ!K179</f>
        <v>0.5049065802203877</v>
      </c>
      <c r="X177" s="8">
        <v>1.22</v>
      </c>
      <c r="Y177" s="8">
        <v>0.34</v>
      </c>
      <c r="Z177" s="8">
        <v>2</v>
      </c>
      <c r="AA177" s="8">
        <v>0</v>
      </c>
      <c r="AB177" s="7">
        <f>'[2]Лифт-страх.'!G27</f>
        <v>2.1578930332423422E-2</v>
      </c>
      <c r="AC177" s="7">
        <v>0</v>
      </c>
      <c r="AD177" s="9">
        <f t="shared" si="8"/>
        <v>-4.9825650766166518E-4</v>
      </c>
      <c r="AE177" s="10" t="e">
        <f>#REF!+AD177</f>
        <v>#REF!</v>
      </c>
    </row>
    <row r="178" spans="1:31">
      <c r="A178" s="6" t="s">
        <v>205</v>
      </c>
      <c r="B178" s="7">
        <v>10.93</v>
      </c>
      <c r="C178" s="7">
        <v>0</v>
      </c>
      <c r="D178" s="8">
        <v>0.34</v>
      </c>
      <c r="E178" s="8">
        <v>0</v>
      </c>
      <c r="F178" s="31">
        <v>0.54</v>
      </c>
      <c r="G178" s="8">
        <f>2+0.16</f>
        <v>2.16</v>
      </c>
      <c r="H178" s="8">
        <v>1.29</v>
      </c>
      <c r="I178" s="8">
        <v>0.55000000000000004</v>
      </c>
      <c r="J178" s="8">
        <v>0</v>
      </c>
      <c r="K178" s="8">
        <v>0.19</v>
      </c>
      <c r="L178" s="8">
        <v>0.54</v>
      </c>
      <c r="M178" s="8">
        <v>0.16</v>
      </c>
      <c r="N178" s="7">
        <v>0</v>
      </c>
      <c r="O178" s="7">
        <v>0.1</v>
      </c>
      <c r="P178" s="7">
        <v>0.04</v>
      </c>
      <c r="Q178" s="7">
        <v>0</v>
      </c>
      <c r="R178" s="8">
        <v>0</v>
      </c>
      <c r="S178" s="8">
        <v>0</v>
      </c>
      <c r="T178" s="8">
        <v>0.38</v>
      </c>
      <c r="U178" s="8">
        <f t="shared" si="7"/>
        <v>2.4299999999999997</v>
      </c>
      <c r="V178" s="31">
        <v>1.89</v>
      </c>
      <c r="W178" s="8">
        <v>0</v>
      </c>
      <c r="X178" s="8">
        <v>0.92</v>
      </c>
      <c r="Y178" s="8">
        <v>0.34</v>
      </c>
      <c r="Z178" s="8">
        <v>1.49</v>
      </c>
      <c r="AA178" s="8">
        <v>0</v>
      </c>
      <c r="AB178" s="7">
        <v>0</v>
      </c>
      <c r="AC178" s="7">
        <v>0</v>
      </c>
      <c r="AD178" s="9">
        <f t="shared" si="8"/>
        <v>0</v>
      </c>
      <c r="AE178" s="10" t="e">
        <f>#REF!+AD178</f>
        <v>#REF!</v>
      </c>
    </row>
    <row r="179" spans="1:31">
      <c r="A179" s="6" t="s">
        <v>206</v>
      </c>
      <c r="B179" s="7">
        <v>10.93</v>
      </c>
      <c r="C179" s="7">
        <v>0</v>
      </c>
      <c r="D179" s="8">
        <v>0.34</v>
      </c>
      <c r="E179" s="8">
        <v>0</v>
      </c>
      <c r="F179" s="31">
        <v>0.54</v>
      </c>
      <c r="G179" s="8">
        <f>2+0.16</f>
        <v>2.16</v>
      </c>
      <c r="H179" s="8">
        <v>1.29</v>
      </c>
      <c r="I179" s="8">
        <v>0.55000000000000004</v>
      </c>
      <c r="J179" s="8">
        <v>0</v>
      </c>
      <c r="K179" s="8">
        <v>0.19</v>
      </c>
      <c r="L179" s="7">
        <v>0.54</v>
      </c>
      <c r="M179" s="8">
        <v>0.16</v>
      </c>
      <c r="N179" s="7">
        <v>0</v>
      </c>
      <c r="O179" s="7">
        <v>0.1</v>
      </c>
      <c r="P179" s="7">
        <v>0.04</v>
      </c>
      <c r="Q179" s="7">
        <v>0</v>
      </c>
      <c r="R179" s="8">
        <v>0</v>
      </c>
      <c r="S179" s="8">
        <v>0</v>
      </c>
      <c r="T179" s="8">
        <v>0.38</v>
      </c>
      <c r="U179" s="8">
        <f t="shared" si="7"/>
        <v>2.4299999999999997</v>
      </c>
      <c r="V179" s="31">
        <v>1.89</v>
      </c>
      <c r="W179" s="8">
        <v>0</v>
      </c>
      <c r="X179" s="8">
        <v>0.92</v>
      </c>
      <c r="Y179" s="8">
        <v>0.34</v>
      </c>
      <c r="Z179" s="8">
        <v>1.49</v>
      </c>
      <c r="AA179" s="8">
        <v>0</v>
      </c>
      <c r="AB179" s="7">
        <v>0</v>
      </c>
      <c r="AC179" s="7">
        <v>0</v>
      </c>
      <c r="AD179" s="9">
        <f t="shared" si="8"/>
        <v>0</v>
      </c>
      <c r="AE179" s="10" t="e">
        <f>#REF!+AD179</f>
        <v>#REF!</v>
      </c>
    </row>
    <row r="180" spans="1:31">
      <c r="A180" s="6" t="s">
        <v>207</v>
      </c>
      <c r="B180" s="7">
        <v>10.93</v>
      </c>
      <c r="C180" s="7">
        <v>0</v>
      </c>
      <c r="D180" s="8">
        <v>0.34</v>
      </c>
      <c r="E180" s="8">
        <v>0</v>
      </c>
      <c r="F180" s="31">
        <v>0.54</v>
      </c>
      <c r="G180" s="8">
        <f>2+0.16</f>
        <v>2.16</v>
      </c>
      <c r="H180" s="8">
        <v>1.29</v>
      </c>
      <c r="I180" s="8">
        <v>0.55000000000000004</v>
      </c>
      <c r="J180" s="8">
        <v>0</v>
      </c>
      <c r="K180" s="8">
        <v>0.19</v>
      </c>
      <c r="L180" s="7">
        <v>0.54</v>
      </c>
      <c r="M180" s="8">
        <v>0.16</v>
      </c>
      <c r="N180" s="7">
        <v>0</v>
      </c>
      <c r="O180" s="7">
        <v>0.1</v>
      </c>
      <c r="P180" s="7">
        <v>0.04</v>
      </c>
      <c r="Q180" s="7">
        <v>0</v>
      </c>
      <c r="R180" s="8">
        <v>0</v>
      </c>
      <c r="S180" s="8">
        <v>0</v>
      </c>
      <c r="T180" s="8">
        <v>0.38</v>
      </c>
      <c r="U180" s="8">
        <f t="shared" si="7"/>
        <v>2.4299999999999997</v>
      </c>
      <c r="V180" s="31">
        <v>1.89</v>
      </c>
      <c r="W180" s="8">
        <v>0</v>
      </c>
      <c r="X180" s="8">
        <v>0.92</v>
      </c>
      <c r="Y180" s="8">
        <v>0.34</v>
      </c>
      <c r="Z180" s="8">
        <v>1.49</v>
      </c>
      <c r="AA180" s="8">
        <v>0</v>
      </c>
      <c r="AB180" s="7">
        <v>0</v>
      </c>
      <c r="AC180" s="7">
        <v>0</v>
      </c>
      <c r="AD180" s="9">
        <f t="shared" si="8"/>
        <v>0</v>
      </c>
      <c r="AE180" s="10" t="e">
        <f>#REF!+AD180</f>
        <v>#REF!</v>
      </c>
    </row>
    <row r="181" spans="1:31">
      <c r="A181" s="6" t="s">
        <v>208</v>
      </c>
      <c r="B181" s="7">
        <v>10</v>
      </c>
      <c r="C181" s="7">
        <v>0.66</v>
      </c>
      <c r="D181" s="8">
        <v>0.34</v>
      </c>
      <c r="E181" s="8">
        <v>0</v>
      </c>
      <c r="F181" s="31">
        <v>0.54</v>
      </c>
      <c r="G181" s="8">
        <f>2.11</f>
        <v>2.11</v>
      </c>
      <c r="H181" s="8">
        <v>0.02</v>
      </c>
      <c r="I181" s="8">
        <v>0.28000000000000003</v>
      </c>
      <c r="J181" s="8">
        <v>0</v>
      </c>
      <c r="K181" s="8">
        <v>0.19</v>
      </c>
      <c r="L181" s="8">
        <v>0.54</v>
      </c>
      <c r="M181" s="8">
        <v>0.16</v>
      </c>
      <c r="N181" s="7">
        <v>0</v>
      </c>
      <c r="O181" s="7">
        <v>0.1</v>
      </c>
      <c r="P181" s="7">
        <v>0.04</v>
      </c>
      <c r="Q181" s="7">
        <v>0</v>
      </c>
      <c r="R181" s="8">
        <v>0</v>
      </c>
      <c r="S181" s="8">
        <v>0</v>
      </c>
      <c r="T181" s="8">
        <v>0.38</v>
      </c>
      <c r="U181" s="8">
        <f t="shared" si="7"/>
        <v>2.4299999999999997</v>
      </c>
      <c r="V181" s="31">
        <v>1.89</v>
      </c>
      <c r="W181" s="8">
        <v>0</v>
      </c>
      <c r="X181" s="8">
        <v>0.92</v>
      </c>
      <c r="Y181" s="8">
        <v>0.34</v>
      </c>
      <c r="Z181" s="8">
        <v>1.49</v>
      </c>
      <c r="AA181" s="8">
        <v>0</v>
      </c>
      <c r="AB181" s="7">
        <v>0</v>
      </c>
      <c r="AC181" s="7">
        <v>0</v>
      </c>
      <c r="AD181" s="9">
        <f t="shared" si="8"/>
        <v>0</v>
      </c>
      <c r="AE181" s="10" t="e">
        <f>#REF!+AD181</f>
        <v>#REF!</v>
      </c>
    </row>
    <row r="182" spans="1:31">
      <c r="A182" s="6" t="s">
        <v>209</v>
      </c>
      <c r="B182" s="7">
        <v>11.26</v>
      </c>
      <c r="C182" s="7">
        <v>1.61</v>
      </c>
      <c r="D182" s="8">
        <v>0.34</v>
      </c>
      <c r="E182" s="8">
        <v>0</v>
      </c>
      <c r="F182" s="31">
        <v>0.54</v>
      </c>
      <c r="G182" s="8">
        <v>2.44</v>
      </c>
      <c r="H182" s="8">
        <v>0</v>
      </c>
      <c r="I182" s="8">
        <v>0.1</v>
      </c>
      <c r="J182" s="8">
        <v>0</v>
      </c>
      <c r="K182" s="8">
        <v>0.19</v>
      </c>
      <c r="L182" s="8">
        <v>0.54</v>
      </c>
      <c r="M182" s="8">
        <v>0.16</v>
      </c>
      <c r="N182" s="7">
        <v>0</v>
      </c>
      <c r="O182" s="7">
        <v>0.1</v>
      </c>
      <c r="P182" s="7">
        <v>0.04</v>
      </c>
      <c r="Q182" s="7">
        <v>0</v>
      </c>
      <c r="R182" s="8">
        <v>0</v>
      </c>
      <c r="S182" s="8">
        <v>0</v>
      </c>
      <c r="T182" s="8">
        <v>0.38</v>
      </c>
      <c r="U182" s="8">
        <f t="shared" si="7"/>
        <v>2.4299999999999997</v>
      </c>
      <c r="V182" s="31">
        <v>1.89</v>
      </c>
      <c r="W182" s="8">
        <v>0</v>
      </c>
      <c r="X182" s="8">
        <v>0.92</v>
      </c>
      <c r="Y182" s="8">
        <v>0.34</v>
      </c>
      <c r="Z182" s="8">
        <v>1.49</v>
      </c>
      <c r="AA182" s="8">
        <v>0</v>
      </c>
      <c r="AB182" s="7">
        <v>0</v>
      </c>
      <c r="AC182" s="7">
        <v>0</v>
      </c>
      <c r="AD182" s="9">
        <f t="shared" si="8"/>
        <v>0.17999999999999972</v>
      </c>
      <c r="AE182" s="10" t="e">
        <f>#REF!+AD182</f>
        <v>#REF!</v>
      </c>
    </row>
    <row r="183" spans="1:31">
      <c r="A183" s="6" t="s">
        <v>210</v>
      </c>
      <c r="B183" s="7">
        <v>21.24</v>
      </c>
      <c r="C183" s="7">
        <v>1.41</v>
      </c>
      <c r="D183" s="8">
        <v>0.34</v>
      </c>
      <c r="E183" s="8">
        <v>1.1399999999999999</v>
      </c>
      <c r="F183" s="31">
        <v>0</v>
      </c>
      <c r="G183" s="8">
        <v>4.51</v>
      </c>
      <c r="H183" s="8">
        <v>0</v>
      </c>
      <c r="I183" s="8">
        <v>0.79</v>
      </c>
      <c r="J183" s="8">
        <v>0.19</v>
      </c>
      <c r="K183" s="8">
        <v>0.11</v>
      </c>
      <c r="L183" s="7">
        <v>0.54</v>
      </c>
      <c r="M183" s="8">
        <v>0.16</v>
      </c>
      <c r="N183" s="7">
        <v>0</v>
      </c>
      <c r="O183" s="7">
        <v>0.1</v>
      </c>
      <c r="P183" s="7">
        <v>0.04</v>
      </c>
      <c r="Q183" s="7">
        <v>2.23</v>
      </c>
      <c r="R183" s="8">
        <v>0</v>
      </c>
      <c r="S183" s="8">
        <v>0.04</v>
      </c>
      <c r="T183" s="8">
        <v>0.94</v>
      </c>
      <c r="U183" s="8">
        <f t="shared" si="7"/>
        <v>1.63</v>
      </c>
      <c r="V183" s="31">
        <v>1.63</v>
      </c>
      <c r="W183" s="8">
        <v>0.45</v>
      </c>
      <c r="X183" s="8">
        <v>1.22</v>
      </c>
      <c r="Y183" s="8">
        <v>0.34</v>
      </c>
      <c r="Z183" s="8">
        <v>2.2000000000000002</v>
      </c>
      <c r="AA183" s="8">
        <v>0</v>
      </c>
      <c r="AB183" s="7">
        <v>0.02</v>
      </c>
      <c r="AC183" s="11">
        <v>0.71</v>
      </c>
      <c r="AD183" s="9">
        <f t="shared" si="8"/>
        <v>2.129999999999999</v>
      </c>
      <c r="AE183" s="10" t="e">
        <f>#REF!+AD183</f>
        <v>#REF!</v>
      </c>
    </row>
    <row r="184" spans="1:31">
      <c r="A184" s="6" t="s">
        <v>211</v>
      </c>
      <c r="B184" s="7">
        <v>16.670000000000002</v>
      </c>
      <c r="C184" s="7">
        <v>0.49</v>
      </c>
      <c r="D184" s="8">
        <v>0.34</v>
      </c>
      <c r="E184" s="8">
        <v>1.01</v>
      </c>
      <c r="F184" s="31">
        <v>0</v>
      </c>
      <c r="G184" s="8">
        <v>2.13</v>
      </c>
      <c r="H184" s="8">
        <v>0.1</v>
      </c>
      <c r="I184" s="8">
        <v>0.23</v>
      </c>
      <c r="J184" s="8">
        <v>0</v>
      </c>
      <c r="K184" s="8">
        <v>0.11</v>
      </c>
      <c r="L184" s="7">
        <v>0.54</v>
      </c>
      <c r="M184" s="7">
        <v>0</v>
      </c>
      <c r="N184" s="7">
        <v>0.14000000000000001</v>
      </c>
      <c r="O184" s="7">
        <v>0.1</v>
      </c>
      <c r="P184" s="7">
        <v>0.04</v>
      </c>
      <c r="Q184" s="7">
        <f>'[2]Лифт-2015'!G29</f>
        <v>4.0419685333167497</v>
      </c>
      <c r="R184" s="8">
        <f>'[2]Лифт-2015'!L29</f>
        <v>0.81620596374490839</v>
      </c>
      <c r="S184" s="8">
        <f>'[2]Лифт-2015'!P29</f>
        <v>8.4211726418125465E-2</v>
      </c>
      <c r="T184" s="8">
        <v>0.84</v>
      </c>
      <c r="U184" s="8">
        <f t="shared" si="7"/>
        <v>1.52</v>
      </c>
      <c r="V184" s="31">
        <v>1.52</v>
      </c>
      <c r="W184" s="8">
        <f>[2]КГМ!K186</f>
        <v>0.54033529400114866</v>
      </c>
      <c r="X184" s="8">
        <v>1.22</v>
      </c>
      <c r="Y184" s="8">
        <v>0.34</v>
      </c>
      <c r="Z184" s="8">
        <v>2</v>
      </c>
      <c r="AA184" s="8">
        <v>0</v>
      </c>
      <c r="AB184" s="7">
        <f>'[2]Лифт-страх.'!G29</f>
        <v>3.8866950654519443E-2</v>
      </c>
      <c r="AC184" s="7">
        <v>0</v>
      </c>
      <c r="AD184" s="9">
        <f t="shared" si="8"/>
        <v>-1.5884681354521035E-3</v>
      </c>
      <c r="AE184" s="10" t="e">
        <f>#REF!+AD184</f>
        <v>#REF!</v>
      </c>
    </row>
    <row r="185" spans="1:31">
      <c r="A185" s="6" t="s">
        <v>212</v>
      </c>
      <c r="B185" s="7">
        <v>16.100000000000001</v>
      </c>
      <c r="C185" s="7">
        <v>1.91</v>
      </c>
      <c r="D185" s="8">
        <v>0.34</v>
      </c>
      <c r="E185" s="8">
        <v>0</v>
      </c>
      <c r="F185" s="31">
        <v>0.57999999999999996</v>
      </c>
      <c r="G185" s="8">
        <v>4</v>
      </c>
      <c r="H185" s="8">
        <v>0</v>
      </c>
      <c r="I185" s="8">
        <v>0.5</v>
      </c>
      <c r="J185" s="8">
        <v>0.96</v>
      </c>
      <c r="K185" s="8">
        <v>0.19</v>
      </c>
      <c r="L185" s="8">
        <v>0</v>
      </c>
      <c r="M185" s="8">
        <v>0.16</v>
      </c>
      <c r="N185" s="7">
        <v>0</v>
      </c>
      <c r="O185" s="7">
        <v>0</v>
      </c>
      <c r="P185" s="7">
        <v>0.04</v>
      </c>
      <c r="Q185" s="7">
        <v>0</v>
      </c>
      <c r="R185" s="8">
        <v>0</v>
      </c>
      <c r="S185" s="8">
        <v>0</v>
      </c>
      <c r="T185" s="8">
        <v>0.43</v>
      </c>
      <c r="U185" s="8">
        <f t="shared" si="7"/>
        <v>2.61</v>
      </c>
      <c r="V185" s="31">
        <v>2.0299999999999998</v>
      </c>
      <c r="W185" s="8">
        <v>0</v>
      </c>
      <c r="X185" s="8">
        <v>0.92</v>
      </c>
      <c r="Y185" s="8">
        <v>0.34</v>
      </c>
      <c r="Z185" s="8">
        <v>1.64</v>
      </c>
      <c r="AA185" s="8">
        <v>0</v>
      </c>
      <c r="AB185" s="7">
        <v>0</v>
      </c>
      <c r="AC185" s="11">
        <v>0</v>
      </c>
      <c r="AD185" s="9">
        <f t="shared" si="8"/>
        <v>2.0600000000000023</v>
      </c>
      <c r="AE185" s="10" t="e">
        <f>#REF!+AD185</f>
        <v>#REF!</v>
      </c>
    </row>
    <row r="186" spans="1:31">
      <c r="A186" s="6" t="s">
        <v>213</v>
      </c>
      <c r="B186" s="7">
        <v>8.93</v>
      </c>
      <c r="C186" s="7">
        <v>0</v>
      </c>
      <c r="D186" s="8">
        <v>0.34</v>
      </c>
      <c r="E186" s="8">
        <v>0</v>
      </c>
      <c r="F186" s="31">
        <v>0.54</v>
      </c>
      <c r="G186" s="8">
        <f>1.43+0.15</f>
        <v>1.5799999999999998</v>
      </c>
      <c r="H186" s="8">
        <v>0.89</v>
      </c>
      <c r="I186" s="8">
        <v>0.21</v>
      </c>
      <c r="J186" s="8">
        <v>0</v>
      </c>
      <c r="K186" s="8">
        <v>0.19</v>
      </c>
      <c r="L186" s="8">
        <v>0</v>
      </c>
      <c r="M186" s="8">
        <v>0.16</v>
      </c>
      <c r="N186" s="7">
        <v>0</v>
      </c>
      <c r="O186" s="7">
        <v>0.1</v>
      </c>
      <c r="P186" s="7">
        <v>0.04</v>
      </c>
      <c r="Q186" s="7">
        <v>0</v>
      </c>
      <c r="R186" s="8">
        <v>0</v>
      </c>
      <c r="S186" s="8">
        <v>0</v>
      </c>
      <c r="T186" s="8">
        <v>0.31</v>
      </c>
      <c r="U186" s="8">
        <f t="shared" si="7"/>
        <v>2.4299999999999997</v>
      </c>
      <c r="V186" s="31">
        <v>1.89</v>
      </c>
      <c r="W186" s="8">
        <v>0</v>
      </c>
      <c r="X186" s="8">
        <v>0.85</v>
      </c>
      <c r="Y186" s="8">
        <v>0.34</v>
      </c>
      <c r="Z186" s="8">
        <v>1.49</v>
      </c>
      <c r="AA186" s="8">
        <v>0</v>
      </c>
      <c r="AB186" s="7">
        <v>0</v>
      </c>
      <c r="AC186" s="7">
        <v>0</v>
      </c>
      <c r="AD186" s="9">
        <f t="shared" si="8"/>
        <v>0</v>
      </c>
      <c r="AE186" s="10" t="e">
        <f>#REF!+AD186</f>
        <v>#REF!</v>
      </c>
    </row>
    <row r="187" spans="1:31" s="1" customFormat="1">
      <c r="A187" s="6" t="s">
        <v>214</v>
      </c>
      <c r="B187" s="7">
        <v>13.67</v>
      </c>
      <c r="C187" s="7">
        <v>1</v>
      </c>
      <c r="D187" s="8">
        <v>0.34</v>
      </c>
      <c r="E187" s="8">
        <v>0</v>
      </c>
      <c r="F187" s="31">
        <v>0.57999999999999996</v>
      </c>
      <c r="G187" s="8">
        <v>4.55</v>
      </c>
      <c r="H187" s="8">
        <v>0</v>
      </c>
      <c r="I187" s="8">
        <v>0.75</v>
      </c>
      <c r="J187" s="8">
        <v>0</v>
      </c>
      <c r="K187" s="8">
        <v>0.19</v>
      </c>
      <c r="L187" s="8">
        <v>0.54</v>
      </c>
      <c r="M187" s="8">
        <v>0.16</v>
      </c>
      <c r="N187" s="7">
        <v>0</v>
      </c>
      <c r="O187" s="7">
        <v>0.1</v>
      </c>
      <c r="P187" s="7">
        <v>0.04</v>
      </c>
      <c r="Q187" s="7">
        <v>0</v>
      </c>
      <c r="R187" s="8">
        <v>0</v>
      </c>
      <c r="S187" s="8">
        <v>0</v>
      </c>
      <c r="T187" s="8">
        <v>0.43</v>
      </c>
      <c r="U187" s="8">
        <f t="shared" si="7"/>
        <v>2.61</v>
      </c>
      <c r="V187" s="31">
        <v>2.0299999999999998</v>
      </c>
      <c r="W187" s="8">
        <v>0</v>
      </c>
      <c r="X187" s="8">
        <v>0.92</v>
      </c>
      <c r="Y187" s="8">
        <v>0.34</v>
      </c>
      <c r="Z187" s="8">
        <v>1.64</v>
      </c>
      <c r="AA187" s="8">
        <v>0</v>
      </c>
      <c r="AB187" s="7">
        <v>0</v>
      </c>
      <c r="AC187" s="11">
        <v>0</v>
      </c>
      <c r="AD187" s="9">
        <f t="shared" si="8"/>
        <v>6.0000000000002274E-2</v>
      </c>
      <c r="AE187" s="10" t="e">
        <f>#REF!+AD187</f>
        <v>#REF!</v>
      </c>
    </row>
    <row r="188" spans="1:31">
      <c r="A188" s="6" t="s">
        <v>215</v>
      </c>
      <c r="B188" s="7">
        <v>6.44</v>
      </c>
      <c r="C188" s="7">
        <v>0</v>
      </c>
      <c r="D188" s="8">
        <v>0.34</v>
      </c>
      <c r="E188" s="8">
        <v>0</v>
      </c>
      <c r="F188" s="31">
        <v>0.54</v>
      </c>
      <c r="G188" s="8">
        <v>0.42</v>
      </c>
      <c r="H188" s="8">
        <v>0.53</v>
      </c>
      <c r="I188" s="8">
        <v>0.15</v>
      </c>
      <c r="J188" s="8">
        <v>0</v>
      </c>
      <c r="K188" s="8">
        <v>0.19</v>
      </c>
      <c r="L188" s="8">
        <v>0</v>
      </c>
      <c r="M188" s="8">
        <v>0.16</v>
      </c>
      <c r="N188" s="7">
        <v>0</v>
      </c>
      <c r="O188" s="7">
        <v>0</v>
      </c>
      <c r="P188" s="7">
        <v>0</v>
      </c>
      <c r="Q188" s="7">
        <v>0</v>
      </c>
      <c r="R188" s="8">
        <v>0</v>
      </c>
      <c r="S188" s="8">
        <v>0</v>
      </c>
      <c r="T188" s="8">
        <v>0.12</v>
      </c>
      <c r="U188" s="8">
        <f t="shared" si="7"/>
        <v>2.4299999999999997</v>
      </c>
      <c r="V188" s="31">
        <v>1.89</v>
      </c>
      <c r="W188" s="8">
        <v>0</v>
      </c>
      <c r="X188" s="8">
        <v>0.76</v>
      </c>
      <c r="Y188" s="8">
        <v>0.34</v>
      </c>
      <c r="Z188" s="8">
        <v>1</v>
      </c>
      <c r="AA188" s="8">
        <v>0</v>
      </c>
      <c r="AB188" s="7">
        <v>0</v>
      </c>
      <c r="AC188" s="7">
        <v>0</v>
      </c>
      <c r="AD188" s="9">
        <f t="shared" si="8"/>
        <v>0</v>
      </c>
      <c r="AE188" s="10" t="e">
        <f>#REF!+AD188</f>
        <v>#REF!</v>
      </c>
    </row>
    <row r="189" spans="1:31">
      <c r="A189" s="6" t="s">
        <v>216</v>
      </c>
      <c r="B189" s="7">
        <v>6.44</v>
      </c>
      <c r="C189" s="7">
        <v>0</v>
      </c>
      <c r="D189" s="8">
        <v>0.34</v>
      </c>
      <c r="E189" s="8">
        <v>0</v>
      </c>
      <c r="F189" s="31">
        <v>0.54</v>
      </c>
      <c r="G189" s="8">
        <v>0.42</v>
      </c>
      <c r="H189" s="8">
        <v>0.49</v>
      </c>
      <c r="I189" s="8">
        <v>0.15</v>
      </c>
      <c r="J189" s="8">
        <v>0</v>
      </c>
      <c r="K189" s="8">
        <v>0.19</v>
      </c>
      <c r="L189" s="8">
        <v>0</v>
      </c>
      <c r="M189" s="8">
        <v>0.16</v>
      </c>
      <c r="N189" s="7">
        <v>0</v>
      </c>
      <c r="O189" s="7">
        <v>0</v>
      </c>
      <c r="P189" s="7">
        <v>0.04</v>
      </c>
      <c r="Q189" s="7">
        <v>0</v>
      </c>
      <c r="R189" s="8">
        <v>0</v>
      </c>
      <c r="S189" s="8">
        <v>0</v>
      </c>
      <c r="T189" s="8">
        <v>0.12</v>
      </c>
      <c r="U189" s="8">
        <f t="shared" si="7"/>
        <v>2.4299999999999997</v>
      </c>
      <c r="V189" s="31">
        <v>1.89</v>
      </c>
      <c r="W189" s="8">
        <v>0</v>
      </c>
      <c r="X189" s="8">
        <v>0.76</v>
      </c>
      <c r="Y189" s="8">
        <v>0.34</v>
      </c>
      <c r="Z189" s="8">
        <v>1</v>
      </c>
      <c r="AA189" s="8">
        <v>0</v>
      </c>
      <c r="AB189" s="7">
        <v>0</v>
      </c>
      <c r="AC189" s="7">
        <v>0</v>
      </c>
      <c r="AD189" s="9">
        <f t="shared" si="8"/>
        <v>0</v>
      </c>
      <c r="AE189" s="10" t="e">
        <f>#REF!+AD189</f>
        <v>#REF!</v>
      </c>
    </row>
    <row r="190" spans="1:31">
      <c r="A190" s="6" t="s">
        <v>217</v>
      </c>
      <c r="B190" s="7">
        <v>8.93</v>
      </c>
      <c r="C190" s="7">
        <v>0</v>
      </c>
      <c r="D190" s="8">
        <v>0.34</v>
      </c>
      <c r="E190" s="8">
        <v>0</v>
      </c>
      <c r="F190" s="31">
        <v>0.54</v>
      </c>
      <c r="G190" s="8">
        <f>1.43+0.15</f>
        <v>1.5799999999999998</v>
      </c>
      <c r="H190" s="8">
        <v>1.03</v>
      </c>
      <c r="I190" s="8">
        <v>0.21</v>
      </c>
      <c r="J190" s="8">
        <v>0</v>
      </c>
      <c r="K190" s="8">
        <v>0.19</v>
      </c>
      <c r="L190" s="8">
        <v>0</v>
      </c>
      <c r="M190" s="8">
        <v>0.16</v>
      </c>
      <c r="N190" s="7">
        <v>0</v>
      </c>
      <c r="O190" s="7">
        <v>0</v>
      </c>
      <c r="P190" s="7">
        <v>0</v>
      </c>
      <c r="Q190" s="7">
        <v>0</v>
      </c>
      <c r="R190" s="8">
        <v>0</v>
      </c>
      <c r="S190" s="8">
        <v>0</v>
      </c>
      <c r="T190" s="8">
        <v>0.31</v>
      </c>
      <c r="U190" s="8">
        <f t="shared" si="7"/>
        <v>2.4299999999999997</v>
      </c>
      <c r="V190" s="31">
        <v>1.89</v>
      </c>
      <c r="W190" s="8">
        <v>0</v>
      </c>
      <c r="X190" s="8">
        <v>0.85</v>
      </c>
      <c r="Y190" s="8">
        <v>0.34</v>
      </c>
      <c r="Z190" s="8">
        <v>1.49</v>
      </c>
      <c r="AA190" s="8">
        <v>0</v>
      </c>
      <c r="AB190" s="7">
        <v>0</v>
      </c>
      <c r="AC190" s="7">
        <v>0</v>
      </c>
      <c r="AD190" s="9">
        <f t="shared" si="8"/>
        <v>0</v>
      </c>
      <c r="AE190" s="10" t="e">
        <f>#REF!+AD190</f>
        <v>#REF!</v>
      </c>
    </row>
    <row r="191" spans="1:31">
      <c r="A191" s="6" t="s">
        <v>218</v>
      </c>
      <c r="B191" s="7">
        <v>6.44</v>
      </c>
      <c r="C191" s="7">
        <v>0</v>
      </c>
      <c r="D191" s="8">
        <v>0.34</v>
      </c>
      <c r="E191" s="8">
        <v>0</v>
      </c>
      <c r="F191" s="31">
        <v>0.54</v>
      </c>
      <c r="G191" s="8">
        <v>0.42</v>
      </c>
      <c r="H191" s="8">
        <v>0.53</v>
      </c>
      <c r="I191" s="8">
        <v>0.15</v>
      </c>
      <c r="J191" s="8">
        <v>0</v>
      </c>
      <c r="K191" s="8">
        <v>0.19</v>
      </c>
      <c r="L191" s="8">
        <v>0</v>
      </c>
      <c r="M191" s="8">
        <v>0.16</v>
      </c>
      <c r="N191" s="7">
        <v>0</v>
      </c>
      <c r="O191" s="7">
        <v>0</v>
      </c>
      <c r="P191" s="7">
        <v>0</v>
      </c>
      <c r="Q191" s="7">
        <v>0</v>
      </c>
      <c r="R191" s="8">
        <v>0</v>
      </c>
      <c r="S191" s="8">
        <v>0</v>
      </c>
      <c r="T191" s="8">
        <v>0.12</v>
      </c>
      <c r="U191" s="8">
        <f t="shared" si="7"/>
        <v>2.4299999999999997</v>
      </c>
      <c r="V191" s="31">
        <v>1.89</v>
      </c>
      <c r="W191" s="8">
        <v>0</v>
      </c>
      <c r="X191" s="8">
        <v>0.76</v>
      </c>
      <c r="Y191" s="8">
        <v>0.34</v>
      </c>
      <c r="Z191" s="8">
        <v>1</v>
      </c>
      <c r="AA191" s="8">
        <v>0</v>
      </c>
      <c r="AB191" s="7">
        <v>0</v>
      </c>
      <c r="AC191" s="7">
        <v>0</v>
      </c>
      <c r="AD191" s="9">
        <f t="shared" si="8"/>
        <v>0</v>
      </c>
      <c r="AE191" s="10" t="e">
        <f>#REF!+AD191</f>
        <v>#REF!</v>
      </c>
    </row>
    <row r="192" spans="1:31">
      <c r="A192" s="6" t="s">
        <v>219</v>
      </c>
      <c r="B192" s="7">
        <v>6.44</v>
      </c>
      <c r="C192" s="7">
        <v>0</v>
      </c>
      <c r="D192" s="8">
        <v>0.34</v>
      </c>
      <c r="E192" s="8">
        <v>0</v>
      </c>
      <c r="F192" s="31">
        <v>0.54</v>
      </c>
      <c r="G192" s="8">
        <v>0.42</v>
      </c>
      <c r="H192" s="8">
        <v>0.53</v>
      </c>
      <c r="I192" s="8">
        <v>0.15</v>
      </c>
      <c r="J192" s="8">
        <v>0</v>
      </c>
      <c r="K192" s="8">
        <v>0.19</v>
      </c>
      <c r="L192" s="8">
        <v>0</v>
      </c>
      <c r="M192" s="8">
        <v>0.16</v>
      </c>
      <c r="N192" s="7">
        <v>0</v>
      </c>
      <c r="O192" s="7">
        <v>0</v>
      </c>
      <c r="P192" s="7">
        <v>0</v>
      </c>
      <c r="Q192" s="7">
        <v>0</v>
      </c>
      <c r="R192" s="8">
        <v>0</v>
      </c>
      <c r="S192" s="8">
        <v>0</v>
      </c>
      <c r="T192" s="8">
        <v>0.12</v>
      </c>
      <c r="U192" s="8">
        <f t="shared" si="7"/>
        <v>2.4299999999999997</v>
      </c>
      <c r="V192" s="31">
        <v>1.89</v>
      </c>
      <c r="W192" s="8">
        <v>0</v>
      </c>
      <c r="X192" s="8">
        <v>0.76</v>
      </c>
      <c r="Y192" s="8">
        <v>0.34</v>
      </c>
      <c r="Z192" s="8">
        <v>1</v>
      </c>
      <c r="AA192" s="8">
        <v>0</v>
      </c>
      <c r="AB192" s="7">
        <v>0</v>
      </c>
      <c r="AC192" s="7">
        <v>0</v>
      </c>
      <c r="AD192" s="9">
        <f t="shared" si="8"/>
        <v>0</v>
      </c>
      <c r="AE192" s="10" t="e">
        <f>#REF!+AD192</f>
        <v>#REF!</v>
      </c>
    </row>
    <row r="193" spans="1:50">
      <c r="A193" s="6" t="s">
        <v>220</v>
      </c>
      <c r="B193" s="7">
        <v>7.97</v>
      </c>
      <c r="C193" s="7">
        <v>0</v>
      </c>
      <c r="D193" s="8">
        <v>0.34</v>
      </c>
      <c r="E193" s="8">
        <v>0</v>
      </c>
      <c r="F193" s="31">
        <v>0.54</v>
      </c>
      <c r="G193" s="8">
        <f>1.2+0.15</f>
        <v>1.3499999999999999</v>
      </c>
      <c r="H193" s="8">
        <v>0.41</v>
      </c>
      <c r="I193" s="8">
        <v>0.1</v>
      </c>
      <c r="J193" s="8">
        <v>0</v>
      </c>
      <c r="K193" s="8">
        <v>0.19</v>
      </c>
      <c r="L193" s="8">
        <v>0</v>
      </c>
      <c r="M193" s="8">
        <v>0.16</v>
      </c>
      <c r="N193" s="7">
        <v>0</v>
      </c>
      <c r="O193" s="7">
        <v>0</v>
      </c>
      <c r="P193" s="7">
        <v>0</v>
      </c>
      <c r="Q193" s="7">
        <v>0</v>
      </c>
      <c r="R193" s="8">
        <v>0</v>
      </c>
      <c r="S193" s="8">
        <v>0</v>
      </c>
      <c r="T193" s="8">
        <v>0.31</v>
      </c>
      <c r="U193" s="8">
        <f t="shared" si="7"/>
        <v>2.4299999999999997</v>
      </c>
      <c r="V193" s="31">
        <v>1.89</v>
      </c>
      <c r="W193" s="8">
        <v>0</v>
      </c>
      <c r="X193" s="8">
        <v>0.85</v>
      </c>
      <c r="Y193" s="8">
        <v>0.34</v>
      </c>
      <c r="Z193" s="8">
        <v>1.49</v>
      </c>
      <c r="AA193" s="8">
        <v>0</v>
      </c>
      <c r="AB193" s="7">
        <v>0</v>
      </c>
      <c r="AC193" s="7">
        <v>0</v>
      </c>
      <c r="AD193" s="9">
        <f t="shared" si="8"/>
        <v>0</v>
      </c>
      <c r="AE193" s="10" t="e">
        <f>#REF!+AD193</f>
        <v>#REF!</v>
      </c>
    </row>
    <row r="194" spans="1:50">
      <c r="A194" s="6" t="s">
        <v>221</v>
      </c>
      <c r="B194" s="7">
        <v>5.13</v>
      </c>
      <c r="C194" s="7">
        <v>0</v>
      </c>
      <c r="D194" s="8">
        <v>0</v>
      </c>
      <c r="E194" s="8">
        <v>0</v>
      </c>
      <c r="F194" s="31">
        <v>0.54</v>
      </c>
      <c r="G194" s="8">
        <v>0</v>
      </c>
      <c r="H194" s="8">
        <v>0.02</v>
      </c>
      <c r="I194" s="8">
        <v>0.11</v>
      </c>
      <c r="J194" s="8">
        <v>0</v>
      </c>
      <c r="K194" s="8">
        <v>0.19</v>
      </c>
      <c r="L194" s="8">
        <v>0</v>
      </c>
      <c r="M194" s="8">
        <v>0.16</v>
      </c>
      <c r="N194" s="7">
        <v>0</v>
      </c>
      <c r="O194" s="7">
        <v>0</v>
      </c>
      <c r="P194" s="7">
        <v>0</v>
      </c>
      <c r="Q194" s="7">
        <v>0</v>
      </c>
      <c r="R194" s="8">
        <v>0</v>
      </c>
      <c r="S194" s="8">
        <v>0</v>
      </c>
      <c r="T194" s="8">
        <v>0.12</v>
      </c>
      <c r="U194" s="8">
        <f t="shared" si="7"/>
        <v>2.4299999999999997</v>
      </c>
      <c r="V194" s="31">
        <v>1.89</v>
      </c>
      <c r="W194" s="8">
        <v>0</v>
      </c>
      <c r="X194" s="8">
        <v>0.76</v>
      </c>
      <c r="Y194" s="8">
        <v>0.34</v>
      </c>
      <c r="Z194" s="8">
        <v>1</v>
      </c>
      <c r="AA194" s="8">
        <v>0</v>
      </c>
      <c r="AB194" s="7">
        <v>0</v>
      </c>
      <c r="AC194" s="7">
        <v>0</v>
      </c>
      <c r="AD194" s="9">
        <f t="shared" si="8"/>
        <v>0</v>
      </c>
      <c r="AE194" s="10" t="e">
        <f>#REF!+AD194</f>
        <v>#REF!</v>
      </c>
    </row>
    <row r="195" spans="1:50">
      <c r="A195" s="6" t="s">
        <v>222</v>
      </c>
      <c r="B195" s="7">
        <v>13.52</v>
      </c>
      <c r="C195" s="7">
        <v>1.24</v>
      </c>
      <c r="D195" s="8">
        <v>0.34</v>
      </c>
      <c r="E195" s="8">
        <v>1.1200000000000001</v>
      </c>
      <c r="F195" s="31">
        <v>0</v>
      </c>
      <c r="G195" s="8">
        <v>2.2000000000000002</v>
      </c>
      <c r="H195" s="8">
        <v>0.89</v>
      </c>
      <c r="I195" s="8">
        <v>1.36</v>
      </c>
      <c r="J195" s="8">
        <v>0</v>
      </c>
      <c r="K195" s="8">
        <v>0.11</v>
      </c>
      <c r="L195" s="8">
        <v>0.54</v>
      </c>
      <c r="M195" s="8">
        <v>0</v>
      </c>
      <c r="N195" s="7">
        <v>0.14000000000000001</v>
      </c>
      <c r="O195" s="7">
        <v>0.1</v>
      </c>
      <c r="P195" s="7">
        <v>0.04</v>
      </c>
      <c r="Q195" s="7">
        <v>0</v>
      </c>
      <c r="R195" s="8">
        <v>0</v>
      </c>
      <c r="S195" s="8">
        <v>0</v>
      </c>
      <c r="T195" s="8">
        <v>0.49</v>
      </c>
      <c r="U195" s="8">
        <f t="shared" si="7"/>
        <v>1.52</v>
      </c>
      <c r="V195" s="31">
        <v>1.52</v>
      </c>
      <c r="W195" s="8">
        <f>[2]КГМ!K197</f>
        <v>0.51531006348516661</v>
      </c>
      <c r="X195" s="8">
        <v>1.08</v>
      </c>
      <c r="Y195" s="8">
        <v>0.34</v>
      </c>
      <c r="Z195" s="8">
        <v>1.49</v>
      </c>
      <c r="AA195" s="8">
        <v>0</v>
      </c>
      <c r="AB195" s="7">
        <v>0</v>
      </c>
      <c r="AC195" s="7">
        <v>0</v>
      </c>
      <c r="AD195" s="9">
        <f t="shared" ref="AD195:AD198" si="9">B195-(C195+D195+E195+F195+G195+I195+K195+L195+M195+N195+O195+P195+Q195+R195+S195+T195+V195+X195+Y195+Z195+AA195+H195+W195+AB195+J195+AC195)</f>
        <v>4.6899365148309613E-3</v>
      </c>
      <c r="AE195" s="10" t="e">
        <f>#REF!+AD195</f>
        <v>#REF!</v>
      </c>
    </row>
    <row r="196" spans="1:50">
      <c r="A196" s="6" t="s">
        <v>223</v>
      </c>
      <c r="B196" s="7">
        <v>8.93</v>
      </c>
      <c r="C196" s="7">
        <v>0</v>
      </c>
      <c r="D196" s="8">
        <v>0.34</v>
      </c>
      <c r="E196" s="8">
        <v>0</v>
      </c>
      <c r="F196" s="31">
        <v>0.54</v>
      </c>
      <c r="G196" s="8">
        <f>1.43+0.15</f>
        <v>1.5799999999999998</v>
      </c>
      <c r="H196" s="8">
        <v>1.03</v>
      </c>
      <c r="I196" s="8">
        <v>0.21</v>
      </c>
      <c r="J196" s="8">
        <v>0</v>
      </c>
      <c r="K196" s="8">
        <v>0.19</v>
      </c>
      <c r="L196" s="8">
        <v>0</v>
      </c>
      <c r="M196" s="8">
        <v>0.16</v>
      </c>
      <c r="N196" s="7">
        <v>0</v>
      </c>
      <c r="O196" s="7">
        <v>0</v>
      </c>
      <c r="P196" s="7">
        <v>0</v>
      </c>
      <c r="Q196" s="7">
        <v>0</v>
      </c>
      <c r="R196" s="8">
        <v>0</v>
      </c>
      <c r="S196" s="8">
        <v>0</v>
      </c>
      <c r="T196" s="8">
        <v>0.31</v>
      </c>
      <c r="U196" s="8">
        <f t="shared" ref="U196:U259" si="10">F196+V196</f>
        <v>2.4299999999999997</v>
      </c>
      <c r="V196" s="31">
        <v>1.89</v>
      </c>
      <c r="W196" s="8">
        <v>0</v>
      </c>
      <c r="X196" s="8">
        <v>0.85</v>
      </c>
      <c r="Y196" s="8">
        <v>0.34</v>
      </c>
      <c r="Z196" s="8">
        <v>1.49</v>
      </c>
      <c r="AA196" s="8">
        <v>0</v>
      </c>
      <c r="AB196" s="7">
        <v>0</v>
      </c>
      <c r="AC196" s="7">
        <v>0</v>
      </c>
      <c r="AD196" s="9">
        <f t="shared" si="9"/>
        <v>0</v>
      </c>
      <c r="AE196" s="10" t="e">
        <f>#REF!+AD196</f>
        <v>#REF!</v>
      </c>
    </row>
    <row r="197" spans="1:50" s="12" customFormat="1">
      <c r="A197" s="6" t="s">
        <v>224</v>
      </c>
      <c r="B197" s="7">
        <v>17.7</v>
      </c>
      <c r="C197" s="7">
        <v>1.71</v>
      </c>
      <c r="D197" s="8">
        <v>0.34</v>
      </c>
      <c r="E197" s="8">
        <v>0</v>
      </c>
      <c r="F197" s="31">
        <v>0.57999999999999996</v>
      </c>
      <c r="G197" s="8">
        <v>4.5199999999999996</v>
      </c>
      <c r="H197" s="8">
        <v>0</v>
      </c>
      <c r="I197" s="8">
        <v>0.73</v>
      </c>
      <c r="J197" s="8">
        <v>0.13</v>
      </c>
      <c r="K197" s="8">
        <v>0.19</v>
      </c>
      <c r="L197" s="8">
        <v>0</v>
      </c>
      <c r="M197" s="8">
        <v>0.16</v>
      </c>
      <c r="N197" s="7">
        <v>0</v>
      </c>
      <c r="O197" s="7">
        <v>0.1</v>
      </c>
      <c r="P197" s="7">
        <v>0.04</v>
      </c>
      <c r="Q197" s="7">
        <v>0</v>
      </c>
      <c r="R197" s="8">
        <v>0</v>
      </c>
      <c r="S197" s="8">
        <v>0</v>
      </c>
      <c r="T197" s="8">
        <v>0.43</v>
      </c>
      <c r="U197" s="8">
        <f t="shared" si="10"/>
        <v>2.61</v>
      </c>
      <c r="V197" s="31">
        <v>2.0299999999999998</v>
      </c>
      <c r="W197" s="8">
        <v>0</v>
      </c>
      <c r="X197" s="8">
        <v>0.92</v>
      </c>
      <c r="Y197" s="8">
        <v>0.34</v>
      </c>
      <c r="Z197" s="8">
        <v>1.64</v>
      </c>
      <c r="AA197" s="8">
        <v>0</v>
      </c>
      <c r="AB197" s="7">
        <v>0</v>
      </c>
      <c r="AC197" s="7">
        <v>0.78</v>
      </c>
      <c r="AD197" s="9">
        <f t="shared" si="9"/>
        <v>3.0600000000000023</v>
      </c>
      <c r="AE197" s="10" t="e">
        <f>#REF!+AD197</f>
        <v>#REF!</v>
      </c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</row>
    <row r="198" spans="1:50" s="12" customFormat="1">
      <c r="A198" s="6" t="s">
        <v>225</v>
      </c>
      <c r="B198" s="7">
        <v>10.93</v>
      </c>
      <c r="C198" s="7">
        <v>0</v>
      </c>
      <c r="D198" s="8">
        <v>0.34</v>
      </c>
      <c r="E198" s="8">
        <v>0</v>
      </c>
      <c r="F198" s="31">
        <v>0.54</v>
      </c>
      <c r="G198" s="8">
        <f>2+0.16</f>
        <v>2.16</v>
      </c>
      <c r="H198" s="8">
        <v>1.83</v>
      </c>
      <c r="I198" s="8">
        <v>0.55000000000000004</v>
      </c>
      <c r="J198" s="8">
        <v>0</v>
      </c>
      <c r="K198" s="8">
        <v>0.19</v>
      </c>
      <c r="L198" s="8">
        <v>0</v>
      </c>
      <c r="M198" s="8">
        <v>0.16</v>
      </c>
      <c r="N198" s="7">
        <v>0</v>
      </c>
      <c r="O198" s="7">
        <v>0.1</v>
      </c>
      <c r="P198" s="7">
        <v>0.04</v>
      </c>
      <c r="Q198" s="7">
        <v>0</v>
      </c>
      <c r="R198" s="8">
        <v>0</v>
      </c>
      <c r="S198" s="8">
        <v>0</v>
      </c>
      <c r="T198" s="8">
        <v>0.38</v>
      </c>
      <c r="U198" s="8">
        <f t="shared" si="10"/>
        <v>2.4299999999999997</v>
      </c>
      <c r="V198" s="31">
        <v>1.89</v>
      </c>
      <c r="W198" s="8">
        <v>0</v>
      </c>
      <c r="X198" s="8">
        <v>0.92</v>
      </c>
      <c r="Y198" s="8">
        <v>0.34</v>
      </c>
      <c r="Z198" s="8">
        <v>1.49</v>
      </c>
      <c r="AA198" s="8">
        <v>0</v>
      </c>
      <c r="AB198" s="7">
        <v>0</v>
      </c>
      <c r="AC198" s="7">
        <v>0</v>
      </c>
      <c r="AD198" s="9">
        <f t="shared" si="9"/>
        <v>0</v>
      </c>
      <c r="AE198" s="10" t="e">
        <f>#REF!+AD198</f>
        <v>#REF!</v>
      </c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</row>
    <row r="199" spans="1:50" s="12" customFormat="1" ht="14.25" customHeight="1">
      <c r="A199" s="6" t="s">
        <v>226</v>
      </c>
      <c r="B199" s="7">
        <v>10.93</v>
      </c>
      <c r="C199" s="7">
        <v>0</v>
      </c>
      <c r="D199" s="8">
        <v>0.34</v>
      </c>
      <c r="E199" s="8">
        <v>0</v>
      </c>
      <c r="F199" s="31">
        <v>0.54</v>
      </c>
      <c r="G199" s="8">
        <f>2+0.16</f>
        <v>2.16</v>
      </c>
      <c r="H199" s="8">
        <v>1.83</v>
      </c>
      <c r="I199" s="8">
        <v>0.55000000000000004</v>
      </c>
      <c r="J199" s="8">
        <v>0</v>
      </c>
      <c r="K199" s="8">
        <v>0.19</v>
      </c>
      <c r="L199" s="8">
        <v>0</v>
      </c>
      <c r="M199" s="8">
        <v>0.16</v>
      </c>
      <c r="N199" s="7">
        <v>0</v>
      </c>
      <c r="O199" s="7">
        <v>0.1</v>
      </c>
      <c r="P199" s="7">
        <v>0.04</v>
      </c>
      <c r="Q199" s="7">
        <v>0</v>
      </c>
      <c r="R199" s="8">
        <v>0</v>
      </c>
      <c r="S199" s="8">
        <v>0</v>
      </c>
      <c r="T199" s="8">
        <v>0.38</v>
      </c>
      <c r="U199" s="8">
        <f t="shared" si="10"/>
        <v>2.4299999999999997</v>
      </c>
      <c r="V199" s="31">
        <v>1.89</v>
      </c>
      <c r="W199" s="8">
        <v>0</v>
      </c>
      <c r="X199" s="8">
        <v>0.92</v>
      </c>
      <c r="Y199" s="8">
        <v>0.34</v>
      </c>
      <c r="Z199" s="8">
        <v>1.49</v>
      </c>
      <c r="AA199" s="8">
        <v>0</v>
      </c>
      <c r="AB199" s="7">
        <v>0</v>
      </c>
      <c r="AC199" s="7">
        <v>0</v>
      </c>
      <c r="AD199" s="9">
        <f t="shared" ref="AD199:AD262" si="11">B199-(C199+D199+E199+F199+G199+I199+K199+L199+M199+N199+O199+P199+Q199+R199+S199+T199+V199+X199+Y199+Z199+AA199+H199+W199+AB199+J199+AC199)</f>
        <v>0</v>
      </c>
      <c r="AE199" s="10" t="e">
        <f>#REF!+AD199</f>
        <v>#REF!</v>
      </c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</row>
    <row r="200" spans="1:50" s="12" customFormat="1">
      <c r="A200" s="6" t="s">
        <v>227</v>
      </c>
      <c r="B200" s="7">
        <v>8.93</v>
      </c>
      <c r="C200" s="7">
        <v>0</v>
      </c>
      <c r="D200" s="8">
        <v>0.34</v>
      </c>
      <c r="E200" s="8">
        <v>0</v>
      </c>
      <c r="F200" s="31">
        <v>0.54</v>
      </c>
      <c r="G200" s="8">
        <f>1.43+0.15</f>
        <v>1.5799999999999998</v>
      </c>
      <c r="H200" s="8">
        <v>0.99</v>
      </c>
      <c r="I200" s="8">
        <v>0.21</v>
      </c>
      <c r="J200" s="8">
        <v>0</v>
      </c>
      <c r="K200" s="8">
        <v>0.19</v>
      </c>
      <c r="L200" s="8">
        <v>0</v>
      </c>
      <c r="M200" s="8">
        <v>0.16</v>
      </c>
      <c r="N200" s="7">
        <v>0</v>
      </c>
      <c r="O200" s="7">
        <v>0</v>
      </c>
      <c r="P200" s="7">
        <v>0.04</v>
      </c>
      <c r="Q200" s="7">
        <v>0</v>
      </c>
      <c r="R200" s="8">
        <v>0</v>
      </c>
      <c r="S200" s="8">
        <v>0</v>
      </c>
      <c r="T200" s="8">
        <v>0.31</v>
      </c>
      <c r="U200" s="8">
        <f t="shared" si="10"/>
        <v>2.4299999999999997</v>
      </c>
      <c r="V200" s="31">
        <v>1.89</v>
      </c>
      <c r="W200" s="8">
        <v>0</v>
      </c>
      <c r="X200" s="8">
        <v>0.85</v>
      </c>
      <c r="Y200" s="8">
        <v>0.34</v>
      </c>
      <c r="Z200" s="8">
        <v>1.49</v>
      </c>
      <c r="AA200" s="8">
        <v>0</v>
      </c>
      <c r="AB200" s="7">
        <v>0</v>
      </c>
      <c r="AC200" s="7">
        <v>0</v>
      </c>
      <c r="AD200" s="9">
        <f t="shared" si="11"/>
        <v>0</v>
      </c>
      <c r="AE200" s="10" t="e">
        <f>#REF!+AD200</f>
        <v>#REF!</v>
      </c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</row>
    <row r="201" spans="1:50" s="12" customFormat="1">
      <c r="A201" s="6" t="s">
        <v>228</v>
      </c>
      <c r="B201" s="7">
        <v>8.93</v>
      </c>
      <c r="C201" s="7">
        <v>0</v>
      </c>
      <c r="D201" s="8">
        <v>0.34</v>
      </c>
      <c r="E201" s="8">
        <v>0</v>
      </c>
      <c r="F201" s="31">
        <v>0.54</v>
      </c>
      <c r="G201" s="8">
        <f>1.43+0.15</f>
        <v>1.5799999999999998</v>
      </c>
      <c r="H201" s="8">
        <v>0.99</v>
      </c>
      <c r="I201" s="8">
        <v>0.21</v>
      </c>
      <c r="J201" s="8">
        <v>0</v>
      </c>
      <c r="K201" s="8">
        <v>0.11</v>
      </c>
      <c r="L201" s="8">
        <v>0</v>
      </c>
      <c r="M201" s="8">
        <v>0</v>
      </c>
      <c r="N201" s="7">
        <v>0.14000000000000001</v>
      </c>
      <c r="O201" s="7">
        <v>0.1</v>
      </c>
      <c r="P201" s="7">
        <v>0.04</v>
      </c>
      <c r="Q201" s="7">
        <v>0</v>
      </c>
      <c r="R201" s="8">
        <v>0</v>
      </c>
      <c r="S201" s="8">
        <v>0</v>
      </c>
      <c r="T201" s="8">
        <v>0.31</v>
      </c>
      <c r="U201" s="8">
        <f t="shared" si="10"/>
        <v>2.4299999999999997</v>
      </c>
      <c r="V201" s="31">
        <v>1.89</v>
      </c>
      <c r="W201" s="8">
        <v>0</v>
      </c>
      <c r="X201" s="8">
        <v>0.85</v>
      </c>
      <c r="Y201" s="8">
        <v>0.34</v>
      </c>
      <c r="Z201" s="8">
        <v>1.49</v>
      </c>
      <c r="AA201" s="8">
        <v>0</v>
      </c>
      <c r="AB201" s="7">
        <v>0</v>
      </c>
      <c r="AC201" s="7">
        <v>0</v>
      </c>
      <c r="AD201" s="9">
        <f t="shared" si="11"/>
        <v>0</v>
      </c>
      <c r="AE201" s="10" t="e">
        <f>#REF!+AD201</f>
        <v>#REF!</v>
      </c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</row>
    <row r="202" spans="1:50" s="12" customFormat="1">
      <c r="A202" s="6" t="s">
        <v>229</v>
      </c>
      <c r="B202" s="7">
        <v>8.93</v>
      </c>
      <c r="C202" s="7">
        <v>0</v>
      </c>
      <c r="D202" s="8">
        <v>0.34</v>
      </c>
      <c r="E202" s="8">
        <v>0</v>
      </c>
      <c r="F202" s="31">
        <v>0.54</v>
      </c>
      <c r="G202" s="8">
        <f>1.43+0.15</f>
        <v>1.5799999999999998</v>
      </c>
      <c r="H202" s="8">
        <v>0.99</v>
      </c>
      <c r="I202" s="8">
        <v>0.21</v>
      </c>
      <c r="J202" s="8">
        <v>0</v>
      </c>
      <c r="K202" s="8">
        <v>0.11</v>
      </c>
      <c r="L202" s="8">
        <v>0</v>
      </c>
      <c r="M202" s="8">
        <v>0</v>
      </c>
      <c r="N202" s="7">
        <v>0.14000000000000001</v>
      </c>
      <c r="O202" s="7">
        <v>0.1</v>
      </c>
      <c r="P202" s="7">
        <v>0.04</v>
      </c>
      <c r="Q202" s="7">
        <v>0</v>
      </c>
      <c r="R202" s="8">
        <v>0</v>
      </c>
      <c r="S202" s="8">
        <v>0</v>
      </c>
      <c r="T202" s="8">
        <v>0.31</v>
      </c>
      <c r="U202" s="8">
        <f t="shared" si="10"/>
        <v>2.4299999999999997</v>
      </c>
      <c r="V202" s="31">
        <v>1.89</v>
      </c>
      <c r="W202" s="8">
        <v>0</v>
      </c>
      <c r="X202" s="8">
        <v>0.85</v>
      </c>
      <c r="Y202" s="8">
        <v>0.34</v>
      </c>
      <c r="Z202" s="8">
        <v>1.49</v>
      </c>
      <c r="AA202" s="8">
        <v>0</v>
      </c>
      <c r="AB202" s="7">
        <v>0</v>
      </c>
      <c r="AC202" s="7">
        <v>0</v>
      </c>
      <c r="AD202" s="9">
        <f t="shared" si="11"/>
        <v>0</v>
      </c>
      <c r="AE202" s="10" t="e">
        <f>#REF!+AD202</f>
        <v>#REF!</v>
      </c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</row>
    <row r="203" spans="1:50" s="12" customFormat="1">
      <c r="A203" s="6" t="s">
        <v>230</v>
      </c>
      <c r="B203" s="7">
        <v>9.44</v>
      </c>
      <c r="C203" s="7">
        <v>0</v>
      </c>
      <c r="D203" s="8">
        <v>0</v>
      </c>
      <c r="E203" s="8">
        <v>0</v>
      </c>
      <c r="F203" s="31">
        <v>0.54</v>
      </c>
      <c r="G203" s="8">
        <v>1.58</v>
      </c>
      <c r="H203" s="8">
        <v>0</v>
      </c>
      <c r="I203" s="8">
        <v>0.21</v>
      </c>
      <c r="J203" s="8">
        <v>0</v>
      </c>
      <c r="K203" s="8">
        <v>0.19</v>
      </c>
      <c r="L203" s="8">
        <v>0</v>
      </c>
      <c r="M203" s="8">
        <v>0.16</v>
      </c>
      <c r="N203" s="7">
        <v>0</v>
      </c>
      <c r="O203" s="7">
        <v>0</v>
      </c>
      <c r="P203" s="7">
        <v>0</v>
      </c>
      <c r="Q203" s="7">
        <v>0</v>
      </c>
      <c r="R203" s="8">
        <v>0</v>
      </c>
      <c r="S203" s="8">
        <v>0</v>
      </c>
      <c r="T203" s="8">
        <v>0.31</v>
      </c>
      <c r="U203" s="8">
        <f t="shared" si="10"/>
        <v>2.4299999999999997</v>
      </c>
      <c r="V203" s="31">
        <v>1.89</v>
      </c>
      <c r="W203" s="8">
        <v>0</v>
      </c>
      <c r="X203" s="8">
        <v>0.85</v>
      </c>
      <c r="Y203" s="8">
        <v>0.34</v>
      </c>
      <c r="Z203" s="8">
        <v>1.49</v>
      </c>
      <c r="AA203" s="8">
        <v>0</v>
      </c>
      <c r="AB203" s="7">
        <v>0</v>
      </c>
      <c r="AC203" s="7">
        <v>0</v>
      </c>
      <c r="AD203" s="9">
        <f t="shared" si="11"/>
        <v>1.88</v>
      </c>
      <c r="AE203" s="10" t="e">
        <f>#REF!+AD203</f>
        <v>#REF!</v>
      </c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</row>
    <row r="204" spans="1:50" s="12" customFormat="1">
      <c r="A204" s="6" t="s">
        <v>231</v>
      </c>
      <c r="B204" s="7">
        <v>9.42</v>
      </c>
      <c r="C204" s="7">
        <v>0</v>
      </c>
      <c r="D204" s="8">
        <v>0</v>
      </c>
      <c r="E204" s="8">
        <v>0</v>
      </c>
      <c r="F204" s="31">
        <v>0.54</v>
      </c>
      <c r="G204" s="8">
        <v>1.57</v>
      </c>
      <c r="H204" s="8">
        <v>0</v>
      </c>
      <c r="I204" s="8">
        <v>0.21</v>
      </c>
      <c r="J204" s="8">
        <v>0</v>
      </c>
      <c r="K204" s="8">
        <v>0.19</v>
      </c>
      <c r="L204" s="8">
        <v>0</v>
      </c>
      <c r="M204" s="8">
        <v>0.16</v>
      </c>
      <c r="N204" s="7">
        <v>0</v>
      </c>
      <c r="O204" s="7">
        <v>0</v>
      </c>
      <c r="P204" s="7">
        <v>0</v>
      </c>
      <c r="Q204" s="7">
        <v>0</v>
      </c>
      <c r="R204" s="8">
        <v>0</v>
      </c>
      <c r="S204" s="8">
        <v>0</v>
      </c>
      <c r="T204" s="8">
        <v>0.31</v>
      </c>
      <c r="U204" s="8">
        <f t="shared" si="10"/>
        <v>2.4299999999999997</v>
      </c>
      <c r="V204" s="31">
        <v>1.89</v>
      </c>
      <c r="W204" s="8">
        <v>0</v>
      </c>
      <c r="X204" s="8">
        <v>0.85</v>
      </c>
      <c r="Y204" s="8">
        <v>0.34</v>
      </c>
      <c r="Z204" s="8">
        <v>1.49</v>
      </c>
      <c r="AA204" s="8">
        <v>0</v>
      </c>
      <c r="AB204" s="7">
        <v>0</v>
      </c>
      <c r="AC204" s="7">
        <v>0</v>
      </c>
      <c r="AD204" s="9">
        <f t="shared" si="11"/>
        <v>1.87</v>
      </c>
      <c r="AE204" s="10" t="e">
        <f>#REF!+AD204</f>
        <v>#REF!</v>
      </c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</row>
    <row r="205" spans="1:50" s="12" customFormat="1">
      <c r="A205" s="6" t="s">
        <v>232</v>
      </c>
      <c r="B205" s="7">
        <v>10.93</v>
      </c>
      <c r="C205" s="7">
        <v>0</v>
      </c>
      <c r="D205" s="8">
        <v>0.34</v>
      </c>
      <c r="E205" s="8">
        <v>0</v>
      </c>
      <c r="F205" s="31">
        <v>0.54</v>
      </c>
      <c r="G205" s="8">
        <f>2+0.16</f>
        <v>2.16</v>
      </c>
      <c r="H205" s="8">
        <v>1.83</v>
      </c>
      <c r="I205" s="8">
        <v>0.55000000000000004</v>
      </c>
      <c r="J205" s="8">
        <v>0</v>
      </c>
      <c r="K205" s="8">
        <v>0.19</v>
      </c>
      <c r="L205" s="8">
        <v>0</v>
      </c>
      <c r="M205" s="8">
        <v>0.16</v>
      </c>
      <c r="N205" s="7">
        <v>0</v>
      </c>
      <c r="O205" s="7">
        <v>0.1</v>
      </c>
      <c r="P205" s="7">
        <v>0.04</v>
      </c>
      <c r="Q205" s="7">
        <v>0</v>
      </c>
      <c r="R205" s="8">
        <v>0</v>
      </c>
      <c r="S205" s="8">
        <v>0</v>
      </c>
      <c r="T205" s="8">
        <v>0.38</v>
      </c>
      <c r="U205" s="8">
        <f t="shared" si="10"/>
        <v>2.4299999999999997</v>
      </c>
      <c r="V205" s="31">
        <v>1.89</v>
      </c>
      <c r="W205" s="8">
        <v>0</v>
      </c>
      <c r="X205" s="8">
        <v>0.92</v>
      </c>
      <c r="Y205" s="8">
        <v>0.34</v>
      </c>
      <c r="Z205" s="8">
        <v>1.49</v>
      </c>
      <c r="AA205" s="8">
        <v>0</v>
      </c>
      <c r="AB205" s="7">
        <v>0</v>
      </c>
      <c r="AC205" s="7">
        <v>0</v>
      </c>
      <c r="AD205" s="9">
        <f t="shared" si="11"/>
        <v>0</v>
      </c>
      <c r="AE205" s="10" t="e">
        <f>#REF!+AD205</f>
        <v>#REF!</v>
      </c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</row>
    <row r="206" spans="1:50" s="12" customFormat="1">
      <c r="A206" s="6" t="s">
        <v>233</v>
      </c>
      <c r="B206" s="7">
        <v>8.93</v>
      </c>
      <c r="C206" s="7">
        <v>0</v>
      </c>
      <c r="D206" s="8">
        <v>0.34</v>
      </c>
      <c r="E206" s="8">
        <v>0</v>
      </c>
      <c r="F206" s="31">
        <v>0.54</v>
      </c>
      <c r="G206" s="8">
        <f>1.43+0.15</f>
        <v>1.5799999999999998</v>
      </c>
      <c r="H206" s="8">
        <v>0.91</v>
      </c>
      <c r="I206" s="8">
        <v>0.21</v>
      </c>
      <c r="J206" s="8">
        <v>0</v>
      </c>
      <c r="K206" s="8">
        <v>0.19</v>
      </c>
      <c r="L206" s="8">
        <v>0</v>
      </c>
      <c r="M206" s="8">
        <v>0</v>
      </c>
      <c r="N206" s="7">
        <v>0.14000000000000001</v>
      </c>
      <c r="O206" s="7">
        <v>0.1</v>
      </c>
      <c r="P206" s="7">
        <v>0.04</v>
      </c>
      <c r="Q206" s="7">
        <v>0</v>
      </c>
      <c r="R206" s="8">
        <v>0</v>
      </c>
      <c r="S206" s="8">
        <v>0</v>
      </c>
      <c r="T206" s="8">
        <v>0.31</v>
      </c>
      <c r="U206" s="8">
        <f t="shared" si="10"/>
        <v>2.4299999999999997</v>
      </c>
      <c r="V206" s="31">
        <v>1.89</v>
      </c>
      <c r="W206" s="8">
        <v>0</v>
      </c>
      <c r="X206" s="8">
        <v>0.85</v>
      </c>
      <c r="Y206" s="8">
        <v>0.34</v>
      </c>
      <c r="Z206" s="8">
        <v>1.49</v>
      </c>
      <c r="AA206" s="8">
        <v>0</v>
      </c>
      <c r="AB206" s="7">
        <v>0</v>
      </c>
      <c r="AC206" s="7">
        <v>0</v>
      </c>
      <c r="AD206" s="9">
        <f t="shared" si="11"/>
        <v>0</v>
      </c>
      <c r="AE206" s="10" t="e">
        <f>#REF!+AD206</f>
        <v>#REF!</v>
      </c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</row>
    <row r="207" spans="1:50" s="12" customFormat="1">
      <c r="A207" s="6" t="s">
        <v>234</v>
      </c>
      <c r="B207" s="7">
        <v>10.93</v>
      </c>
      <c r="C207" s="7">
        <v>0</v>
      </c>
      <c r="D207" s="8">
        <v>0.34</v>
      </c>
      <c r="E207" s="8">
        <v>0</v>
      </c>
      <c r="F207" s="31">
        <v>0.54</v>
      </c>
      <c r="G207" s="8">
        <f>2+0.16</f>
        <v>2.16</v>
      </c>
      <c r="H207" s="8">
        <v>1.83</v>
      </c>
      <c r="I207" s="8">
        <v>0.55000000000000004</v>
      </c>
      <c r="J207" s="8">
        <v>0</v>
      </c>
      <c r="K207" s="8">
        <v>0.19</v>
      </c>
      <c r="L207" s="8">
        <v>0</v>
      </c>
      <c r="M207" s="8">
        <v>0.16</v>
      </c>
      <c r="N207" s="7">
        <v>0</v>
      </c>
      <c r="O207" s="7">
        <v>0.1</v>
      </c>
      <c r="P207" s="7">
        <v>0.04</v>
      </c>
      <c r="Q207" s="7">
        <v>0</v>
      </c>
      <c r="R207" s="8">
        <v>0</v>
      </c>
      <c r="S207" s="8">
        <v>0</v>
      </c>
      <c r="T207" s="8">
        <v>0.38</v>
      </c>
      <c r="U207" s="8">
        <f t="shared" si="10"/>
        <v>2.4299999999999997</v>
      </c>
      <c r="V207" s="31">
        <v>1.89</v>
      </c>
      <c r="W207" s="8">
        <v>0</v>
      </c>
      <c r="X207" s="8">
        <v>0.92</v>
      </c>
      <c r="Y207" s="8">
        <v>0.34</v>
      </c>
      <c r="Z207" s="8">
        <v>1.49</v>
      </c>
      <c r="AA207" s="8">
        <v>0</v>
      </c>
      <c r="AB207" s="7">
        <v>0</v>
      </c>
      <c r="AC207" s="7">
        <v>0</v>
      </c>
      <c r="AD207" s="9">
        <f t="shared" si="11"/>
        <v>0</v>
      </c>
      <c r="AE207" s="10" t="e">
        <f>#REF!+AD207</f>
        <v>#REF!</v>
      </c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</row>
    <row r="208" spans="1:50" s="12" customFormat="1">
      <c r="A208" s="6" t="s">
        <v>235</v>
      </c>
      <c r="B208" s="7">
        <v>10.93</v>
      </c>
      <c r="C208" s="7">
        <v>0</v>
      </c>
      <c r="D208" s="8">
        <v>0.34</v>
      </c>
      <c r="E208" s="8">
        <v>0</v>
      </c>
      <c r="F208" s="31">
        <v>0.54</v>
      </c>
      <c r="G208" s="8">
        <f>2+0.16</f>
        <v>2.16</v>
      </c>
      <c r="H208" s="8">
        <v>1.83</v>
      </c>
      <c r="I208" s="8">
        <v>0.55000000000000004</v>
      </c>
      <c r="J208" s="8">
        <v>0</v>
      </c>
      <c r="K208" s="8">
        <v>0.19</v>
      </c>
      <c r="L208" s="8">
        <v>0</v>
      </c>
      <c r="M208" s="8">
        <v>0.16</v>
      </c>
      <c r="N208" s="7">
        <v>0</v>
      </c>
      <c r="O208" s="7">
        <v>0.1</v>
      </c>
      <c r="P208" s="7">
        <v>0.04</v>
      </c>
      <c r="Q208" s="7">
        <v>0</v>
      </c>
      <c r="R208" s="8">
        <v>0</v>
      </c>
      <c r="S208" s="8">
        <v>0</v>
      </c>
      <c r="T208" s="8">
        <v>0.38</v>
      </c>
      <c r="U208" s="8">
        <f t="shared" si="10"/>
        <v>2.4299999999999997</v>
      </c>
      <c r="V208" s="31">
        <v>1.89</v>
      </c>
      <c r="W208" s="8">
        <v>0</v>
      </c>
      <c r="X208" s="8">
        <v>0.92</v>
      </c>
      <c r="Y208" s="8">
        <v>0.34</v>
      </c>
      <c r="Z208" s="8">
        <v>1.49</v>
      </c>
      <c r="AA208" s="8">
        <v>0</v>
      </c>
      <c r="AB208" s="7">
        <v>0</v>
      </c>
      <c r="AC208" s="7">
        <v>0</v>
      </c>
      <c r="AD208" s="9">
        <f t="shared" si="11"/>
        <v>0</v>
      </c>
      <c r="AE208" s="10" t="e">
        <f>#REF!+AD208</f>
        <v>#REF!</v>
      </c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</row>
    <row r="209" spans="1:50" s="12" customFormat="1">
      <c r="A209" s="6" t="s">
        <v>236</v>
      </c>
      <c r="B209" s="7">
        <v>10.93</v>
      </c>
      <c r="C209" s="7">
        <v>0</v>
      </c>
      <c r="D209" s="8">
        <v>0.34</v>
      </c>
      <c r="E209" s="8">
        <v>0</v>
      </c>
      <c r="F209" s="31">
        <v>0.54</v>
      </c>
      <c r="G209" s="8">
        <f>2+0.16</f>
        <v>2.16</v>
      </c>
      <c r="H209" s="8">
        <v>1.83</v>
      </c>
      <c r="I209" s="8">
        <v>0.55000000000000004</v>
      </c>
      <c r="J209" s="8">
        <v>0</v>
      </c>
      <c r="K209" s="8">
        <v>0.19</v>
      </c>
      <c r="L209" s="8">
        <v>0</v>
      </c>
      <c r="M209" s="8">
        <v>0.16</v>
      </c>
      <c r="N209" s="7">
        <v>0</v>
      </c>
      <c r="O209" s="7">
        <v>0.1</v>
      </c>
      <c r="P209" s="7">
        <v>0.04</v>
      </c>
      <c r="Q209" s="7">
        <v>0</v>
      </c>
      <c r="R209" s="8">
        <v>0</v>
      </c>
      <c r="S209" s="8">
        <v>0</v>
      </c>
      <c r="T209" s="8">
        <v>0.38</v>
      </c>
      <c r="U209" s="8">
        <f t="shared" si="10"/>
        <v>2.4299999999999997</v>
      </c>
      <c r="V209" s="31">
        <v>1.89</v>
      </c>
      <c r="W209" s="8">
        <v>0</v>
      </c>
      <c r="X209" s="8">
        <v>0.92</v>
      </c>
      <c r="Y209" s="8">
        <v>0.34</v>
      </c>
      <c r="Z209" s="8">
        <v>1.49</v>
      </c>
      <c r="AA209" s="8">
        <v>0</v>
      </c>
      <c r="AB209" s="7">
        <v>0</v>
      </c>
      <c r="AC209" s="7">
        <v>0</v>
      </c>
      <c r="AD209" s="9">
        <f t="shared" si="11"/>
        <v>0</v>
      </c>
      <c r="AE209" s="10" t="e">
        <f>#REF!+AD209</f>
        <v>#REF!</v>
      </c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</row>
    <row r="210" spans="1:50" s="12" customFormat="1">
      <c r="A210" s="6" t="s">
        <v>237</v>
      </c>
      <c r="B210" s="7">
        <v>10.93</v>
      </c>
      <c r="C210" s="7">
        <v>0</v>
      </c>
      <c r="D210" s="8">
        <v>0</v>
      </c>
      <c r="E210" s="8">
        <v>0</v>
      </c>
      <c r="F210" s="31">
        <v>0.54</v>
      </c>
      <c r="G210" s="8">
        <f>2+0.16</f>
        <v>2.16</v>
      </c>
      <c r="H210" s="8">
        <v>2.17</v>
      </c>
      <c r="I210" s="8">
        <v>0.55000000000000004</v>
      </c>
      <c r="J210" s="8">
        <v>0</v>
      </c>
      <c r="K210" s="8">
        <v>0.19</v>
      </c>
      <c r="L210" s="8">
        <v>0</v>
      </c>
      <c r="M210" s="8">
        <v>0.16</v>
      </c>
      <c r="N210" s="7">
        <v>0</v>
      </c>
      <c r="O210" s="7">
        <v>0.1</v>
      </c>
      <c r="P210" s="7">
        <v>0.04</v>
      </c>
      <c r="Q210" s="7">
        <v>0</v>
      </c>
      <c r="R210" s="8">
        <v>0</v>
      </c>
      <c r="S210" s="8">
        <v>0</v>
      </c>
      <c r="T210" s="8">
        <v>0.38</v>
      </c>
      <c r="U210" s="8">
        <f t="shared" si="10"/>
        <v>2.4299999999999997</v>
      </c>
      <c r="V210" s="31">
        <v>1.89</v>
      </c>
      <c r="W210" s="8">
        <v>0</v>
      </c>
      <c r="X210" s="8">
        <v>0.92</v>
      </c>
      <c r="Y210" s="8">
        <v>0.34</v>
      </c>
      <c r="Z210" s="8">
        <v>1.49</v>
      </c>
      <c r="AA210" s="8">
        <v>0</v>
      </c>
      <c r="AB210" s="7">
        <v>0</v>
      </c>
      <c r="AC210" s="7">
        <v>0</v>
      </c>
      <c r="AD210" s="9">
        <f t="shared" si="11"/>
        <v>0</v>
      </c>
      <c r="AE210" s="10" t="e">
        <f>#REF!+AD210</f>
        <v>#REF!</v>
      </c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</row>
    <row r="211" spans="1:50" s="12" customFormat="1">
      <c r="A211" s="6" t="s">
        <v>238</v>
      </c>
      <c r="B211" s="7">
        <v>7.97</v>
      </c>
      <c r="C211" s="7">
        <v>0</v>
      </c>
      <c r="D211" s="8">
        <v>0</v>
      </c>
      <c r="E211" s="8">
        <v>0</v>
      </c>
      <c r="F211" s="31">
        <v>0.54</v>
      </c>
      <c r="G211" s="8">
        <f>1.43+0.15</f>
        <v>1.5799999999999998</v>
      </c>
      <c r="H211" s="8">
        <v>0.37</v>
      </c>
      <c r="I211" s="8">
        <v>0.21</v>
      </c>
      <c r="J211" s="8">
        <v>0</v>
      </c>
      <c r="K211" s="8">
        <v>0.19</v>
      </c>
      <c r="L211" s="8">
        <v>0</v>
      </c>
      <c r="M211" s="8">
        <v>0.16</v>
      </c>
      <c r="N211" s="7">
        <v>0</v>
      </c>
      <c r="O211" s="7">
        <v>0</v>
      </c>
      <c r="P211" s="7">
        <v>0.04</v>
      </c>
      <c r="Q211" s="7">
        <v>0</v>
      </c>
      <c r="R211" s="8">
        <v>0</v>
      </c>
      <c r="S211" s="8">
        <v>0</v>
      </c>
      <c r="T211" s="8">
        <v>0.31</v>
      </c>
      <c r="U211" s="8">
        <f t="shared" si="10"/>
        <v>2.4299999999999997</v>
      </c>
      <c r="V211" s="31">
        <v>1.89</v>
      </c>
      <c r="W211" s="8">
        <v>0</v>
      </c>
      <c r="X211" s="8">
        <v>0.85</v>
      </c>
      <c r="Y211" s="8">
        <v>0.34</v>
      </c>
      <c r="Z211" s="8">
        <v>1.49</v>
      </c>
      <c r="AA211" s="8">
        <v>0</v>
      </c>
      <c r="AB211" s="7">
        <v>0</v>
      </c>
      <c r="AC211" s="7">
        <v>0</v>
      </c>
      <c r="AD211" s="9">
        <f t="shared" si="11"/>
        <v>0</v>
      </c>
      <c r="AE211" s="10" t="e">
        <f>#REF!+AD211</f>
        <v>#REF!</v>
      </c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</row>
    <row r="212" spans="1:50" s="12" customFormat="1">
      <c r="A212" s="6" t="s">
        <v>239</v>
      </c>
      <c r="B212" s="7">
        <v>10.93</v>
      </c>
      <c r="C212" s="7">
        <v>0</v>
      </c>
      <c r="D212" s="8">
        <v>0</v>
      </c>
      <c r="E212" s="8">
        <v>0</v>
      </c>
      <c r="F212" s="31">
        <v>0.54</v>
      </c>
      <c r="G212" s="8">
        <f>2+0.16</f>
        <v>2.16</v>
      </c>
      <c r="H212" s="8">
        <v>2.17</v>
      </c>
      <c r="I212" s="8">
        <v>0.55000000000000004</v>
      </c>
      <c r="J212" s="8">
        <v>0</v>
      </c>
      <c r="K212" s="8">
        <v>0.19</v>
      </c>
      <c r="L212" s="8">
        <v>0</v>
      </c>
      <c r="M212" s="8">
        <v>0.16</v>
      </c>
      <c r="N212" s="7">
        <v>0</v>
      </c>
      <c r="O212" s="7">
        <v>0.1</v>
      </c>
      <c r="P212" s="7">
        <v>0.04</v>
      </c>
      <c r="Q212" s="7">
        <v>0</v>
      </c>
      <c r="R212" s="8">
        <v>0</v>
      </c>
      <c r="S212" s="8">
        <v>0</v>
      </c>
      <c r="T212" s="8">
        <v>0.38</v>
      </c>
      <c r="U212" s="8">
        <f t="shared" si="10"/>
        <v>2.4299999999999997</v>
      </c>
      <c r="V212" s="31">
        <v>1.89</v>
      </c>
      <c r="W212" s="8">
        <v>0</v>
      </c>
      <c r="X212" s="8">
        <v>0.92</v>
      </c>
      <c r="Y212" s="8">
        <v>0.34</v>
      </c>
      <c r="Z212" s="8">
        <v>1.49</v>
      </c>
      <c r="AA212" s="8">
        <v>0</v>
      </c>
      <c r="AB212" s="7">
        <v>0</v>
      </c>
      <c r="AC212" s="7">
        <v>0</v>
      </c>
      <c r="AD212" s="9">
        <f t="shared" si="11"/>
        <v>0</v>
      </c>
      <c r="AE212" s="10" t="e">
        <f>#REF!+AD212</f>
        <v>#REF!</v>
      </c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</row>
    <row r="213" spans="1:50" s="12" customFormat="1">
      <c r="A213" s="6" t="s">
        <v>240</v>
      </c>
      <c r="B213" s="7">
        <v>10.93</v>
      </c>
      <c r="C213" s="7">
        <v>0</v>
      </c>
      <c r="D213" s="8">
        <v>0.34</v>
      </c>
      <c r="E213" s="8">
        <v>0</v>
      </c>
      <c r="F213" s="31">
        <v>0.54</v>
      </c>
      <c r="G213" s="8">
        <f>2+0.16</f>
        <v>2.16</v>
      </c>
      <c r="H213" s="8">
        <v>1.83</v>
      </c>
      <c r="I213" s="8">
        <v>0.55000000000000004</v>
      </c>
      <c r="J213" s="8">
        <v>0</v>
      </c>
      <c r="K213" s="8">
        <v>0.19</v>
      </c>
      <c r="L213" s="8">
        <v>0</v>
      </c>
      <c r="M213" s="8">
        <v>0.16</v>
      </c>
      <c r="N213" s="7">
        <v>0</v>
      </c>
      <c r="O213" s="7">
        <v>0.1</v>
      </c>
      <c r="P213" s="7">
        <v>0.04</v>
      </c>
      <c r="Q213" s="7">
        <v>0</v>
      </c>
      <c r="R213" s="8">
        <v>0</v>
      </c>
      <c r="S213" s="8">
        <v>0</v>
      </c>
      <c r="T213" s="8">
        <v>0.38</v>
      </c>
      <c r="U213" s="8">
        <f t="shared" si="10"/>
        <v>2.4299999999999997</v>
      </c>
      <c r="V213" s="31">
        <v>1.89</v>
      </c>
      <c r="W213" s="8">
        <v>0</v>
      </c>
      <c r="X213" s="8">
        <v>0.92</v>
      </c>
      <c r="Y213" s="8">
        <v>0.34</v>
      </c>
      <c r="Z213" s="8">
        <v>1.49</v>
      </c>
      <c r="AA213" s="8">
        <v>0</v>
      </c>
      <c r="AB213" s="7">
        <v>0</v>
      </c>
      <c r="AC213" s="7">
        <v>0</v>
      </c>
      <c r="AD213" s="9">
        <f t="shared" si="11"/>
        <v>0</v>
      </c>
      <c r="AE213" s="10" t="e">
        <f>#REF!+AD213</f>
        <v>#REF!</v>
      </c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</row>
    <row r="214" spans="1:50" s="12" customFormat="1">
      <c r="A214" s="6" t="s">
        <v>241</v>
      </c>
      <c r="B214" s="7">
        <v>10.93</v>
      </c>
      <c r="C214" s="7">
        <v>0</v>
      </c>
      <c r="D214" s="8">
        <v>0.34</v>
      </c>
      <c r="E214" s="8">
        <v>0</v>
      </c>
      <c r="F214" s="31">
        <v>0.54</v>
      </c>
      <c r="G214" s="8">
        <f>2+0.16</f>
        <v>2.16</v>
      </c>
      <c r="H214" s="8">
        <v>1.83</v>
      </c>
      <c r="I214" s="8">
        <v>0.55000000000000004</v>
      </c>
      <c r="J214" s="8">
        <v>0</v>
      </c>
      <c r="K214" s="8">
        <v>0.19</v>
      </c>
      <c r="L214" s="8">
        <v>0</v>
      </c>
      <c r="M214" s="8">
        <v>0.16</v>
      </c>
      <c r="N214" s="7">
        <v>0</v>
      </c>
      <c r="O214" s="7">
        <v>0.1</v>
      </c>
      <c r="P214" s="7">
        <v>0.04</v>
      </c>
      <c r="Q214" s="7">
        <v>0</v>
      </c>
      <c r="R214" s="8">
        <v>0</v>
      </c>
      <c r="S214" s="8">
        <v>0</v>
      </c>
      <c r="T214" s="8">
        <v>0.38</v>
      </c>
      <c r="U214" s="8">
        <f t="shared" si="10"/>
        <v>2.4299999999999997</v>
      </c>
      <c r="V214" s="31">
        <v>1.89</v>
      </c>
      <c r="W214" s="8">
        <v>0</v>
      </c>
      <c r="X214" s="8">
        <v>0.92</v>
      </c>
      <c r="Y214" s="8">
        <v>0.34</v>
      </c>
      <c r="Z214" s="8">
        <v>1.49</v>
      </c>
      <c r="AA214" s="8">
        <v>0</v>
      </c>
      <c r="AB214" s="7">
        <v>0</v>
      </c>
      <c r="AC214" s="7">
        <v>0</v>
      </c>
      <c r="AD214" s="9">
        <f t="shared" si="11"/>
        <v>0</v>
      </c>
      <c r="AE214" s="10" t="e">
        <f>#REF!+AD214</f>
        <v>#REF!</v>
      </c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</row>
    <row r="215" spans="1:50" s="12" customFormat="1">
      <c r="A215" s="6" t="s">
        <v>242</v>
      </c>
      <c r="B215" s="7">
        <v>14.91</v>
      </c>
      <c r="C215" s="7">
        <v>2.38</v>
      </c>
      <c r="D215" s="8">
        <v>0.34</v>
      </c>
      <c r="E215" s="8">
        <v>0</v>
      </c>
      <c r="F215" s="31">
        <v>0.54</v>
      </c>
      <c r="G215" s="8">
        <f>3.35-H215</f>
        <v>2.85</v>
      </c>
      <c r="H215" s="8">
        <v>0.5</v>
      </c>
      <c r="I215" s="8">
        <v>1.05</v>
      </c>
      <c r="J215" s="8">
        <v>0</v>
      </c>
      <c r="K215" s="8">
        <v>0.19</v>
      </c>
      <c r="L215" s="8">
        <v>0</v>
      </c>
      <c r="M215" s="8">
        <v>0.16</v>
      </c>
      <c r="N215" s="7">
        <v>0</v>
      </c>
      <c r="O215" s="7">
        <v>0.1</v>
      </c>
      <c r="P215" s="7">
        <v>0.04</v>
      </c>
      <c r="Q215" s="7">
        <v>0</v>
      </c>
      <c r="R215" s="8">
        <v>0</v>
      </c>
      <c r="S215" s="8">
        <v>0</v>
      </c>
      <c r="T215" s="8">
        <v>0.38</v>
      </c>
      <c r="U215" s="8">
        <f t="shared" si="10"/>
        <v>2.4299999999999997</v>
      </c>
      <c r="V215" s="31">
        <v>1.89</v>
      </c>
      <c r="W215" s="8">
        <v>0</v>
      </c>
      <c r="X215" s="8">
        <v>0.92</v>
      </c>
      <c r="Y215" s="8">
        <v>0.34</v>
      </c>
      <c r="Z215" s="8">
        <v>1.49</v>
      </c>
      <c r="AA215" s="8">
        <v>0</v>
      </c>
      <c r="AB215" s="7">
        <v>0</v>
      </c>
      <c r="AC215" s="7">
        <v>0</v>
      </c>
      <c r="AD215" s="9">
        <f t="shared" si="11"/>
        <v>1.7400000000000002</v>
      </c>
      <c r="AE215" s="10" t="e">
        <f>#REF!+AD215</f>
        <v>#REF!</v>
      </c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</row>
    <row r="216" spans="1:50" s="12" customFormat="1">
      <c r="A216" s="6" t="s">
        <v>243</v>
      </c>
      <c r="B216" s="7">
        <v>13.42</v>
      </c>
      <c r="C216" s="7">
        <v>1.87</v>
      </c>
      <c r="D216" s="8">
        <v>0.34</v>
      </c>
      <c r="E216" s="8">
        <v>0</v>
      </c>
      <c r="F216" s="31">
        <v>0.54</v>
      </c>
      <c r="G216" s="8">
        <v>2.76</v>
      </c>
      <c r="H216" s="8">
        <v>0</v>
      </c>
      <c r="I216" s="8">
        <v>0.27</v>
      </c>
      <c r="J216" s="8">
        <v>0</v>
      </c>
      <c r="K216" s="8">
        <v>0.19</v>
      </c>
      <c r="L216" s="8">
        <v>0</v>
      </c>
      <c r="M216" s="8">
        <v>0.16</v>
      </c>
      <c r="N216" s="7">
        <v>0</v>
      </c>
      <c r="O216" s="7">
        <v>0.1</v>
      </c>
      <c r="P216" s="7">
        <v>0.04</v>
      </c>
      <c r="Q216" s="7">
        <v>0</v>
      </c>
      <c r="R216" s="8">
        <v>0</v>
      </c>
      <c r="S216" s="8">
        <v>0</v>
      </c>
      <c r="T216" s="8">
        <v>0.38</v>
      </c>
      <c r="U216" s="8">
        <f t="shared" si="10"/>
        <v>2.4299999999999997</v>
      </c>
      <c r="V216" s="31">
        <v>1.89</v>
      </c>
      <c r="W216" s="8">
        <v>0</v>
      </c>
      <c r="X216" s="8">
        <v>0.92</v>
      </c>
      <c r="Y216" s="8">
        <v>0.34</v>
      </c>
      <c r="Z216" s="8">
        <v>1.49</v>
      </c>
      <c r="AA216" s="8">
        <v>0</v>
      </c>
      <c r="AB216" s="7">
        <v>0</v>
      </c>
      <c r="AC216" s="7">
        <v>0</v>
      </c>
      <c r="AD216" s="9">
        <f t="shared" si="11"/>
        <v>2.1300000000000008</v>
      </c>
      <c r="AE216" s="10" t="e">
        <f>#REF!+AD216</f>
        <v>#REF!</v>
      </c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</row>
    <row r="217" spans="1:50" s="12" customFormat="1">
      <c r="A217" s="6" t="s">
        <v>244</v>
      </c>
      <c r="B217" s="7">
        <v>10.93</v>
      </c>
      <c r="C217" s="7">
        <v>0</v>
      </c>
      <c r="D217" s="8">
        <v>0.34</v>
      </c>
      <c r="E217" s="8">
        <v>0</v>
      </c>
      <c r="F217" s="31">
        <v>0.54</v>
      </c>
      <c r="G217" s="8">
        <f>2+0.16</f>
        <v>2.16</v>
      </c>
      <c r="H217" s="8">
        <v>1.29</v>
      </c>
      <c r="I217" s="8">
        <v>0.55000000000000004</v>
      </c>
      <c r="J217" s="8">
        <v>0</v>
      </c>
      <c r="K217" s="8">
        <v>0.19</v>
      </c>
      <c r="L217" s="8">
        <v>0.54</v>
      </c>
      <c r="M217" s="8">
        <v>0.16</v>
      </c>
      <c r="N217" s="7">
        <v>0</v>
      </c>
      <c r="O217" s="7">
        <v>0.1</v>
      </c>
      <c r="P217" s="7">
        <v>0.04</v>
      </c>
      <c r="Q217" s="7">
        <v>0</v>
      </c>
      <c r="R217" s="8">
        <v>0</v>
      </c>
      <c r="S217" s="8">
        <v>0</v>
      </c>
      <c r="T217" s="8">
        <v>0.38</v>
      </c>
      <c r="U217" s="8">
        <f t="shared" si="10"/>
        <v>2.4299999999999997</v>
      </c>
      <c r="V217" s="31">
        <v>1.89</v>
      </c>
      <c r="W217" s="8">
        <v>0</v>
      </c>
      <c r="X217" s="8">
        <v>0.92</v>
      </c>
      <c r="Y217" s="8">
        <v>0.34</v>
      </c>
      <c r="Z217" s="8">
        <v>1.49</v>
      </c>
      <c r="AA217" s="8">
        <v>0</v>
      </c>
      <c r="AB217" s="7">
        <v>0</v>
      </c>
      <c r="AC217" s="7">
        <v>0</v>
      </c>
      <c r="AD217" s="9">
        <f t="shared" si="11"/>
        <v>0</v>
      </c>
      <c r="AE217" s="10" t="e">
        <f>#REF!+AD217</f>
        <v>#REF!</v>
      </c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</row>
    <row r="218" spans="1:50" s="12" customFormat="1">
      <c r="A218" s="6" t="s">
        <v>245</v>
      </c>
      <c r="B218" s="7">
        <v>10.93</v>
      </c>
      <c r="C218" s="7">
        <v>0</v>
      </c>
      <c r="D218" s="8">
        <v>0.34</v>
      </c>
      <c r="E218" s="8">
        <v>0</v>
      </c>
      <c r="F218" s="31">
        <v>0.54</v>
      </c>
      <c r="G218" s="8">
        <f>2+0.16</f>
        <v>2.16</v>
      </c>
      <c r="H218" s="8">
        <v>1.29</v>
      </c>
      <c r="I218" s="8">
        <v>0.55000000000000004</v>
      </c>
      <c r="J218" s="8">
        <v>0</v>
      </c>
      <c r="K218" s="8">
        <v>0.19</v>
      </c>
      <c r="L218" s="8">
        <v>0.54</v>
      </c>
      <c r="M218" s="8">
        <v>0.16</v>
      </c>
      <c r="N218" s="7">
        <v>0</v>
      </c>
      <c r="O218" s="7">
        <v>0.1</v>
      </c>
      <c r="P218" s="7">
        <v>0.04</v>
      </c>
      <c r="Q218" s="7">
        <v>0</v>
      </c>
      <c r="R218" s="8">
        <v>0</v>
      </c>
      <c r="S218" s="8">
        <v>0</v>
      </c>
      <c r="T218" s="8">
        <v>0.38</v>
      </c>
      <c r="U218" s="8">
        <f t="shared" si="10"/>
        <v>2.4299999999999997</v>
      </c>
      <c r="V218" s="31">
        <v>1.89</v>
      </c>
      <c r="W218" s="8">
        <v>0</v>
      </c>
      <c r="X218" s="8">
        <v>0.92</v>
      </c>
      <c r="Y218" s="8">
        <v>0.34</v>
      </c>
      <c r="Z218" s="8">
        <v>1.49</v>
      </c>
      <c r="AA218" s="8">
        <v>0</v>
      </c>
      <c r="AB218" s="7">
        <v>0</v>
      </c>
      <c r="AC218" s="7">
        <v>0</v>
      </c>
      <c r="AD218" s="9">
        <f t="shared" si="11"/>
        <v>0</v>
      </c>
      <c r="AE218" s="10" t="e">
        <f>#REF!+AD218</f>
        <v>#REF!</v>
      </c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</row>
    <row r="219" spans="1:50" s="12" customFormat="1">
      <c r="A219" s="6" t="s">
        <v>246</v>
      </c>
      <c r="B219" s="7">
        <v>10.93</v>
      </c>
      <c r="C219" s="7">
        <v>0</v>
      </c>
      <c r="D219" s="8">
        <v>0.34</v>
      </c>
      <c r="E219" s="8">
        <v>0</v>
      </c>
      <c r="F219" s="31">
        <v>0.54</v>
      </c>
      <c r="G219" s="8">
        <f>2+0.16</f>
        <v>2.16</v>
      </c>
      <c r="H219" s="8">
        <v>1.83</v>
      </c>
      <c r="I219" s="8">
        <v>0.55000000000000004</v>
      </c>
      <c r="J219" s="8">
        <v>0</v>
      </c>
      <c r="K219" s="8">
        <v>0.19</v>
      </c>
      <c r="L219" s="8">
        <v>0</v>
      </c>
      <c r="M219" s="8">
        <v>0.16</v>
      </c>
      <c r="N219" s="7">
        <v>0</v>
      </c>
      <c r="O219" s="7">
        <v>0.1</v>
      </c>
      <c r="P219" s="7">
        <v>0.04</v>
      </c>
      <c r="Q219" s="7">
        <v>0</v>
      </c>
      <c r="R219" s="8">
        <v>0</v>
      </c>
      <c r="S219" s="8">
        <v>0</v>
      </c>
      <c r="T219" s="8">
        <v>0.38</v>
      </c>
      <c r="U219" s="8">
        <f t="shared" si="10"/>
        <v>2.4299999999999997</v>
      </c>
      <c r="V219" s="31">
        <v>1.89</v>
      </c>
      <c r="W219" s="8">
        <v>0</v>
      </c>
      <c r="X219" s="8">
        <v>0.92</v>
      </c>
      <c r="Y219" s="8">
        <v>0.34</v>
      </c>
      <c r="Z219" s="8">
        <v>1.49</v>
      </c>
      <c r="AA219" s="8">
        <v>0</v>
      </c>
      <c r="AB219" s="7">
        <v>0</v>
      </c>
      <c r="AC219" s="7">
        <v>0</v>
      </c>
      <c r="AD219" s="9">
        <f t="shared" si="11"/>
        <v>0</v>
      </c>
      <c r="AE219" s="10" t="e">
        <f>#REF!+AD219</f>
        <v>#REF!</v>
      </c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</row>
    <row r="220" spans="1:50" s="12" customFormat="1">
      <c r="A220" s="6" t="s">
        <v>247</v>
      </c>
      <c r="B220" s="7">
        <v>14.62</v>
      </c>
      <c r="C220" s="7">
        <v>1.71</v>
      </c>
      <c r="D220" s="8">
        <v>0.34</v>
      </c>
      <c r="E220" s="8">
        <v>0</v>
      </c>
      <c r="F220" s="31">
        <v>0.57999999999999996</v>
      </c>
      <c r="G220" s="8">
        <v>4</v>
      </c>
      <c r="H220" s="8">
        <v>0</v>
      </c>
      <c r="I220" s="8">
        <v>0.25</v>
      </c>
      <c r="J220" s="8">
        <v>0.05</v>
      </c>
      <c r="K220" s="8">
        <v>0.19</v>
      </c>
      <c r="L220" s="8">
        <v>0</v>
      </c>
      <c r="M220" s="8">
        <v>0.16</v>
      </c>
      <c r="N220" s="7">
        <v>0</v>
      </c>
      <c r="O220" s="7">
        <v>0.1</v>
      </c>
      <c r="P220" s="7">
        <v>0.04</v>
      </c>
      <c r="Q220" s="7">
        <v>0</v>
      </c>
      <c r="R220" s="8">
        <v>0</v>
      </c>
      <c r="S220" s="8">
        <v>0</v>
      </c>
      <c r="T220" s="8">
        <v>0.43</v>
      </c>
      <c r="U220" s="8">
        <f t="shared" si="10"/>
        <v>2.61</v>
      </c>
      <c r="V220" s="31">
        <v>2.0299999999999998</v>
      </c>
      <c r="W220" s="8">
        <v>0</v>
      </c>
      <c r="X220" s="8">
        <v>0.92</v>
      </c>
      <c r="Y220" s="8">
        <v>0.34</v>
      </c>
      <c r="Z220" s="8">
        <v>1.64</v>
      </c>
      <c r="AA220" s="8">
        <v>0</v>
      </c>
      <c r="AB220" s="7">
        <v>0</v>
      </c>
      <c r="AC220" s="7">
        <v>0.82</v>
      </c>
      <c r="AD220" s="9">
        <f t="shared" si="11"/>
        <v>1.0199999999999978</v>
      </c>
      <c r="AE220" s="10" t="e">
        <f>#REF!+AD220</f>
        <v>#REF!</v>
      </c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</row>
    <row r="221" spans="1:50" s="12" customFormat="1">
      <c r="A221" s="6" t="s">
        <v>248</v>
      </c>
      <c r="B221" s="7">
        <v>21.8</v>
      </c>
      <c r="C221" s="7">
        <v>1.41</v>
      </c>
      <c r="D221" s="8">
        <v>0.34</v>
      </c>
      <c r="E221" s="8">
        <v>0.88</v>
      </c>
      <c r="F221" s="31">
        <v>0</v>
      </c>
      <c r="G221" s="8">
        <v>4.51</v>
      </c>
      <c r="H221" s="8">
        <v>0</v>
      </c>
      <c r="I221" s="8">
        <v>0.79</v>
      </c>
      <c r="J221" s="8">
        <v>0.11</v>
      </c>
      <c r="K221" s="8">
        <v>0.11</v>
      </c>
      <c r="L221" s="7">
        <v>0.54</v>
      </c>
      <c r="M221" s="7">
        <v>0</v>
      </c>
      <c r="N221" s="7">
        <v>0.14000000000000001</v>
      </c>
      <c r="O221" s="7">
        <v>0.1</v>
      </c>
      <c r="P221" s="7">
        <v>0.04</v>
      </c>
      <c r="Q221" s="7">
        <v>3.25</v>
      </c>
      <c r="R221" s="8">
        <v>0.64</v>
      </c>
      <c r="S221" s="8">
        <v>7.0000000000000007E-2</v>
      </c>
      <c r="T221" s="8">
        <v>0.94</v>
      </c>
      <c r="U221" s="8">
        <f t="shared" si="10"/>
        <v>1.62</v>
      </c>
      <c r="V221" s="31">
        <v>1.62</v>
      </c>
      <c r="W221" s="8">
        <v>0.46</v>
      </c>
      <c r="X221" s="8">
        <v>1.22</v>
      </c>
      <c r="Y221" s="8">
        <v>0.34</v>
      </c>
      <c r="Z221" s="8">
        <v>2.2000000000000002</v>
      </c>
      <c r="AA221" s="8">
        <v>0</v>
      </c>
      <c r="AB221" s="7">
        <v>0.03</v>
      </c>
      <c r="AC221" s="7">
        <v>0</v>
      </c>
      <c r="AD221" s="9">
        <f t="shared" si="11"/>
        <v>2.0600000000000023</v>
      </c>
      <c r="AE221" s="10" t="e">
        <f>#REF!+AD221</f>
        <v>#REF!</v>
      </c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</row>
    <row r="222" spans="1:50" s="12" customFormat="1">
      <c r="A222" s="6" t="s">
        <v>249</v>
      </c>
      <c r="B222" s="7">
        <v>10.93</v>
      </c>
      <c r="C222" s="7">
        <v>0</v>
      </c>
      <c r="D222" s="8">
        <v>0.34</v>
      </c>
      <c r="E222" s="8">
        <v>0</v>
      </c>
      <c r="F222" s="31">
        <v>0.54</v>
      </c>
      <c r="G222" s="8">
        <f>2+0.16</f>
        <v>2.16</v>
      </c>
      <c r="H222" s="8">
        <v>1.83</v>
      </c>
      <c r="I222" s="8">
        <v>0.55000000000000004</v>
      </c>
      <c r="J222" s="8">
        <v>0</v>
      </c>
      <c r="K222" s="8">
        <v>0.19</v>
      </c>
      <c r="L222" s="8">
        <v>0</v>
      </c>
      <c r="M222" s="8">
        <v>0.16</v>
      </c>
      <c r="N222" s="7">
        <v>0</v>
      </c>
      <c r="O222" s="7">
        <v>0.1</v>
      </c>
      <c r="P222" s="7">
        <v>0.04</v>
      </c>
      <c r="Q222" s="7">
        <v>0</v>
      </c>
      <c r="R222" s="8">
        <v>0</v>
      </c>
      <c r="S222" s="8">
        <v>0</v>
      </c>
      <c r="T222" s="8">
        <v>0.38</v>
      </c>
      <c r="U222" s="8">
        <f t="shared" si="10"/>
        <v>2.4299999999999997</v>
      </c>
      <c r="V222" s="31">
        <v>1.89</v>
      </c>
      <c r="W222" s="8">
        <v>0</v>
      </c>
      <c r="X222" s="8">
        <v>0.92</v>
      </c>
      <c r="Y222" s="8">
        <v>0.34</v>
      </c>
      <c r="Z222" s="8">
        <v>1.49</v>
      </c>
      <c r="AA222" s="8">
        <v>0</v>
      </c>
      <c r="AB222" s="7">
        <v>0</v>
      </c>
      <c r="AC222" s="7">
        <v>0</v>
      </c>
      <c r="AD222" s="9">
        <f t="shared" si="11"/>
        <v>0</v>
      </c>
      <c r="AE222" s="10" t="e">
        <f>#REF!+AD222</f>
        <v>#REF!</v>
      </c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</row>
    <row r="223" spans="1:50" s="12" customFormat="1">
      <c r="A223" s="6" t="s">
        <v>250</v>
      </c>
      <c r="B223" s="7">
        <v>10.93</v>
      </c>
      <c r="C223" s="7">
        <v>0</v>
      </c>
      <c r="D223" s="8">
        <v>0.34</v>
      </c>
      <c r="E223" s="8">
        <v>0</v>
      </c>
      <c r="F223" s="31">
        <v>0.54</v>
      </c>
      <c r="G223" s="8">
        <f>2+0.16</f>
        <v>2.16</v>
      </c>
      <c r="H223" s="8">
        <v>1.83</v>
      </c>
      <c r="I223" s="8">
        <v>0.55000000000000004</v>
      </c>
      <c r="J223" s="8">
        <v>0</v>
      </c>
      <c r="K223" s="8">
        <v>0.19</v>
      </c>
      <c r="L223" s="8">
        <v>0</v>
      </c>
      <c r="M223" s="8">
        <v>0.16</v>
      </c>
      <c r="N223" s="7">
        <v>0</v>
      </c>
      <c r="O223" s="7">
        <v>0.1</v>
      </c>
      <c r="P223" s="7">
        <v>0.04</v>
      </c>
      <c r="Q223" s="7">
        <v>0</v>
      </c>
      <c r="R223" s="8">
        <v>0</v>
      </c>
      <c r="S223" s="8">
        <v>0</v>
      </c>
      <c r="T223" s="8">
        <v>0.38</v>
      </c>
      <c r="U223" s="8">
        <f t="shared" si="10"/>
        <v>2.4299999999999997</v>
      </c>
      <c r="V223" s="31">
        <v>1.89</v>
      </c>
      <c r="W223" s="8">
        <v>0</v>
      </c>
      <c r="X223" s="8">
        <v>0.92</v>
      </c>
      <c r="Y223" s="8">
        <v>0.34</v>
      </c>
      <c r="Z223" s="8">
        <v>1.49</v>
      </c>
      <c r="AA223" s="8">
        <v>0</v>
      </c>
      <c r="AB223" s="7">
        <v>0</v>
      </c>
      <c r="AC223" s="7">
        <v>0</v>
      </c>
      <c r="AD223" s="9">
        <f t="shared" si="11"/>
        <v>0</v>
      </c>
      <c r="AE223" s="10" t="e">
        <f>#REF!+AD223</f>
        <v>#REF!</v>
      </c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</row>
    <row r="224" spans="1:50" s="12" customFormat="1">
      <c r="A224" s="6" t="s">
        <v>251</v>
      </c>
      <c r="B224" s="7">
        <v>10.93</v>
      </c>
      <c r="C224" s="7">
        <v>0</v>
      </c>
      <c r="D224" s="8">
        <v>0.34</v>
      </c>
      <c r="E224" s="8">
        <v>0</v>
      </c>
      <c r="F224" s="31">
        <v>0.54</v>
      </c>
      <c r="G224" s="8">
        <f>2+0.16</f>
        <v>2.16</v>
      </c>
      <c r="H224" s="8">
        <v>1.83</v>
      </c>
      <c r="I224" s="8">
        <v>0.55000000000000004</v>
      </c>
      <c r="J224" s="8">
        <v>0</v>
      </c>
      <c r="K224" s="8">
        <v>0.19</v>
      </c>
      <c r="L224" s="8">
        <v>0</v>
      </c>
      <c r="M224" s="8">
        <v>0.16</v>
      </c>
      <c r="N224" s="7">
        <v>0</v>
      </c>
      <c r="O224" s="7">
        <v>0.1</v>
      </c>
      <c r="P224" s="7">
        <v>0.04</v>
      </c>
      <c r="Q224" s="7">
        <v>0</v>
      </c>
      <c r="R224" s="8">
        <v>0</v>
      </c>
      <c r="S224" s="8">
        <v>0</v>
      </c>
      <c r="T224" s="8">
        <v>0.38</v>
      </c>
      <c r="U224" s="8">
        <f t="shared" si="10"/>
        <v>2.4299999999999997</v>
      </c>
      <c r="V224" s="31">
        <v>1.89</v>
      </c>
      <c r="W224" s="8">
        <v>0</v>
      </c>
      <c r="X224" s="8">
        <v>0.92</v>
      </c>
      <c r="Y224" s="8">
        <v>0.34</v>
      </c>
      <c r="Z224" s="8">
        <v>1.49</v>
      </c>
      <c r="AA224" s="8">
        <v>0</v>
      </c>
      <c r="AB224" s="7">
        <v>0</v>
      </c>
      <c r="AC224" s="7">
        <v>0</v>
      </c>
      <c r="AD224" s="9">
        <f t="shared" si="11"/>
        <v>0</v>
      </c>
      <c r="AE224" s="10" t="e">
        <f>#REF!+AD224</f>
        <v>#REF!</v>
      </c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</row>
    <row r="225" spans="1:50" s="12" customFormat="1">
      <c r="A225" s="6" t="s">
        <v>252</v>
      </c>
      <c r="B225" s="7">
        <v>10.93</v>
      </c>
      <c r="C225" s="7">
        <v>0</v>
      </c>
      <c r="D225" s="8">
        <v>0.34</v>
      </c>
      <c r="E225" s="8">
        <v>0</v>
      </c>
      <c r="F225" s="31">
        <v>0.54</v>
      </c>
      <c r="G225" s="8">
        <f>2+0.16</f>
        <v>2.16</v>
      </c>
      <c r="H225" s="8">
        <v>1.88</v>
      </c>
      <c r="I225" s="8">
        <v>0.5</v>
      </c>
      <c r="J225" s="8">
        <v>0</v>
      </c>
      <c r="K225" s="8">
        <v>0.19</v>
      </c>
      <c r="L225" s="8">
        <v>0</v>
      </c>
      <c r="M225" s="8">
        <v>0.16</v>
      </c>
      <c r="N225" s="7">
        <v>0</v>
      </c>
      <c r="O225" s="7">
        <v>0.1</v>
      </c>
      <c r="P225" s="7">
        <v>0.04</v>
      </c>
      <c r="Q225" s="7">
        <v>0</v>
      </c>
      <c r="R225" s="8">
        <v>0</v>
      </c>
      <c r="S225" s="8">
        <v>0</v>
      </c>
      <c r="T225" s="8">
        <v>0.38</v>
      </c>
      <c r="U225" s="8">
        <f t="shared" si="10"/>
        <v>2.4299999999999997</v>
      </c>
      <c r="V225" s="31">
        <v>1.89</v>
      </c>
      <c r="W225" s="8">
        <v>0</v>
      </c>
      <c r="X225" s="8">
        <v>0.92</v>
      </c>
      <c r="Y225" s="8">
        <v>0.34</v>
      </c>
      <c r="Z225" s="8">
        <v>1.49</v>
      </c>
      <c r="AA225" s="8">
        <v>0</v>
      </c>
      <c r="AB225" s="7">
        <v>0</v>
      </c>
      <c r="AC225" s="7">
        <v>0</v>
      </c>
      <c r="AD225" s="9">
        <f t="shared" si="11"/>
        <v>0</v>
      </c>
      <c r="AE225" s="10" t="e">
        <f>#REF!+AD225</f>
        <v>#REF!</v>
      </c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</row>
    <row r="226" spans="1:50" s="12" customFormat="1">
      <c r="A226" s="6" t="s">
        <v>253</v>
      </c>
      <c r="B226" s="7">
        <v>10.93</v>
      </c>
      <c r="C226" s="7">
        <v>0</v>
      </c>
      <c r="D226" s="8">
        <v>0.34</v>
      </c>
      <c r="E226" s="8">
        <v>0</v>
      </c>
      <c r="F226" s="31">
        <v>0.54</v>
      </c>
      <c r="G226" s="8">
        <f>2+0.16</f>
        <v>2.16</v>
      </c>
      <c r="H226" s="8">
        <v>1.83</v>
      </c>
      <c r="I226" s="8">
        <v>0.55000000000000004</v>
      </c>
      <c r="J226" s="8">
        <v>0</v>
      </c>
      <c r="K226" s="8">
        <v>0.19</v>
      </c>
      <c r="L226" s="8">
        <v>0</v>
      </c>
      <c r="M226" s="8">
        <v>0.16</v>
      </c>
      <c r="N226" s="7">
        <v>0</v>
      </c>
      <c r="O226" s="7">
        <v>0.1</v>
      </c>
      <c r="P226" s="7">
        <v>0.04</v>
      </c>
      <c r="Q226" s="7">
        <v>0</v>
      </c>
      <c r="R226" s="8">
        <v>0</v>
      </c>
      <c r="S226" s="8">
        <v>0</v>
      </c>
      <c r="T226" s="8">
        <v>0.38</v>
      </c>
      <c r="U226" s="8">
        <f t="shared" si="10"/>
        <v>2.4299999999999997</v>
      </c>
      <c r="V226" s="31">
        <v>1.89</v>
      </c>
      <c r="W226" s="8">
        <v>0</v>
      </c>
      <c r="X226" s="8">
        <v>0.92</v>
      </c>
      <c r="Y226" s="8">
        <v>0.34</v>
      </c>
      <c r="Z226" s="8">
        <v>1.49</v>
      </c>
      <c r="AA226" s="8">
        <v>0</v>
      </c>
      <c r="AB226" s="7">
        <v>0</v>
      </c>
      <c r="AC226" s="7">
        <v>0</v>
      </c>
      <c r="AD226" s="9">
        <f t="shared" si="11"/>
        <v>0</v>
      </c>
      <c r="AE226" s="10" t="e">
        <f>#REF!+AD226</f>
        <v>#REF!</v>
      </c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</row>
    <row r="227" spans="1:50" s="12" customFormat="1">
      <c r="A227" s="6" t="s">
        <v>254</v>
      </c>
      <c r="B227" s="7">
        <v>13</v>
      </c>
      <c r="C227" s="7">
        <v>2.0499999999999998</v>
      </c>
      <c r="D227" s="8">
        <v>0.34</v>
      </c>
      <c r="E227" s="8">
        <v>0</v>
      </c>
      <c r="F227" s="31">
        <v>0.54</v>
      </c>
      <c r="G227" s="8">
        <v>1.5</v>
      </c>
      <c r="H227" s="8">
        <v>0</v>
      </c>
      <c r="I227" s="8">
        <v>0.28000000000000003</v>
      </c>
      <c r="J227" s="8">
        <v>0</v>
      </c>
      <c r="K227" s="8">
        <v>0.19</v>
      </c>
      <c r="L227" s="8">
        <v>0</v>
      </c>
      <c r="M227" s="8">
        <v>0.16</v>
      </c>
      <c r="N227" s="7">
        <v>0</v>
      </c>
      <c r="O227" s="7">
        <v>0.1</v>
      </c>
      <c r="P227" s="7">
        <v>0.04</v>
      </c>
      <c r="Q227" s="7">
        <v>0</v>
      </c>
      <c r="R227" s="8">
        <v>0</v>
      </c>
      <c r="S227" s="8">
        <v>0</v>
      </c>
      <c r="T227" s="8">
        <v>0.38</v>
      </c>
      <c r="U227" s="8">
        <f t="shared" si="10"/>
        <v>2.4299999999999997</v>
      </c>
      <c r="V227" s="31">
        <v>1.89</v>
      </c>
      <c r="W227" s="8">
        <v>0</v>
      </c>
      <c r="X227" s="8">
        <v>0.92</v>
      </c>
      <c r="Y227" s="8">
        <v>0.34</v>
      </c>
      <c r="Z227" s="8">
        <v>1.49</v>
      </c>
      <c r="AA227" s="8">
        <v>0</v>
      </c>
      <c r="AB227" s="7">
        <v>0</v>
      </c>
      <c r="AC227" s="7">
        <v>0</v>
      </c>
      <c r="AD227" s="9">
        <f t="shared" si="11"/>
        <v>2.7799999999999994</v>
      </c>
      <c r="AE227" s="10" t="e">
        <f>#REF!+AD227</f>
        <v>#REF!</v>
      </c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</row>
    <row r="228" spans="1:50" s="12" customFormat="1">
      <c r="A228" s="6" t="s">
        <v>255</v>
      </c>
      <c r="B228" s="7">
        <v>10.93</v>
      </c>
      <c r="C228" s="7">
        <v>0</v>
      </c>
      <c r="D228" s="8">
        <v>0.34</v>
      </c>
      <c r="E228" s="8">
        <v>0</v>
      </c>
      <c r="F228" s="31">
        <v>0.54</v>
      </c>
      <c r="G228" s="8">
        <f>2+0.16</f>
        <v>2.16</v>
      </c>
      <c r="H228" s="8">
        <v>1.83</v>
      </c>
      <c r="I228" s="8">
        <v>0.55000000000000004</v>
      </c>
      <c r="J228" s="8">
        <v>0</v>
      </c>
      <c r="K228" s="8">
        <v>0.19</v>
      </c>
      <c r="L228" s="8">
        <v>0</v>
      </c>
      <c r="M228" s="8">
        <v>0.16</v>
      </c>
      <c r="N228" s="7">
        <v>0</v>
      </c>
      <c r="O228" s="7">
        <v>0.1</v>
      </c>
      <c r="P228" s="7">
        <v>0.04</v>
      </c>
      <c r="Q228" s="7">
        <v>0</v>
      </c>
      <c r="R228" s="8">
        <v>0</v>
      </c>
      <c r="S228" s="8">
        <v>0</v>
      </c>
      <c r="T228" s="8">
        <v>0.38</v>
      </c>
      <c r="U228" s="8">
        <f t="shared" si="10"/>
        <v>2.4299999999999997</v>
      </c>
      <c r="V228" s="31">
        <v>1.89</v>
      </c>
      <c r="W228" s="8">
        <v>0</v>
      </c>
      <c r="X228" s="8">
        <v>0.92</v>
      </c>
      <c r="Y228" s="8">
        <v>0.34</v>
      </c>
      <c r="Z228" s="8">
        <v>1.49</v>
      </c>
      <c r="AA228" s="8">
        <v>0</v>
      </c>
      <c r="AB228" s="7">
        <v>0</v>
      </c>
      <c r="AC228" s="7">
        <v>0</v>
      </c>
      <c r="AD228" s="9">
        <f t="shared" si="11"/>
        <v>0</v>
      </c>
      <c r="AE228" s="10" t="e">
        <f>#REF!+AD228</f>
        <v>#REF!</v>
      </c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</row>
    <row r="229" spans="1:50" s="12" customFormat="1">
      <c r="A229" s="6" t="s">
        <v>256</v>
      </c>
      <c r="B229" s="7">
        <v>10.93</v>
      </c>
      <c r="C229" s="7">
        <v>0</v>
      </c>
      <c r="D229" s="8">
        <v>0.34</v>
      </c>
      <c r="E229" s="8">
        <v>0</v>
      </c>
      <c r="F229" s="31">
        <v>0.54</v>
      </c>
      <c r="G229" s="8">
        <f>2+0.16</f>
        <v>2.16</v>
      </c>
      <c r="H229" s="8">
        <v>1.83</v>
      </c>
      <c r="I229" s="8">
        <v>0.55000000000000004</v>
      </c>
      <c r="J229" s="8">
        <v>0</v>
      </c>
      <c r="K229" s="8">
        <v>0.19</v>
      </c>
      <c r="L229" s="8">
        <v>0</v>
      </c>
      <c r="M229" s="8">
        <v>0.16</v>
      </c>
      <c r="N229" s="7">
        <v>0</v>
      </c>
      <c r="O229" s="7">
        <v>0.1</v>
      </c>
      <c r="P229" s="7">
        <v>0.04</v>
      </c>
      <c r="Q229" s="7">
        <v>0</v>
      </c>
      <c r="R229" s="8">
        <v>0</v>
      </c>
      <c r="S229" s="8">
        <v>0</v>
      </c>
      <c r="T229" s="8">
        <v>0.38</v>
      </c>
      <c r="U229" s="8">
        <f t="shared" si="10"/>
        <v>2.4299999999999997</v>
      </c>
      <c r="V229" s="31">
        <v>1.89</v>
      </c>
      <c r="W229" s="8">
        <v>0</v>
      </c>
      <c r="X229" s="8">
        <v>0.92</v>
      </c>
      <c r="Y229" s="8">
        <v>0.34</v>
      </c>
      <c r="Z229" s="8">
        <v>1.49</v>
      </c>
      <c r="AA229" s="8">
        <v>0</v>
      </c>
      <c r="AB229" s="7">
        <v>0</v>
      </c>
      <c r="AC229" s="7">
        <v>0</v>
      </c>
      <c r="AD229" s="9">
        <f t="shared" si="11"/>
        <v>0</v>
      </c>
      <c r="AE229" s="10" t="e">
        <f>#REF!+AD229</f>
        <v>#REF!</v>
      </c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</row>
    <row r="230" spans="1:50" s="12" customFormat="1">
      <c r="A230" s="6" t="s">
        <v>257</v>
      </c>
      <c r="B230" s="7">
        <v>10.93</v>
      </c>
      <c r="C230" s="7">
        <v>0</v>
      </c>
      <c r="D230" s="8">
        <v>0.34</v>
      </c>
      <c r="E230" s="8">
        <v>0</v>
      </c>
      <c r="F230" s="31">
        <v>0.54</v>
      </c>
      <c r="G230" s="8">
        <f>2+0.16</f>
        <v>2.16</v>
      </c>
      <c r="H230" s="8">
        <v>1.83</v>
      </c>
      <c r="I230" s="8">
        <v>0.55000000000000004</v>
      </c>
      <c r="J230" s="8">
        <v>0</v>
      </c>
      <c r="K230" s="8">
        <v>0.19</v>
      </c>
      <c r="L230" s="8">
        <v>0</v>
      </c>
      <c r="M230" s="8">
        <v>0.16</v>
      </c>
      <c r="N230" s="7">
        <v>0</v>
      </c>
      <c r="O230" s="7">
        <v>0.1</v>
      </c>
      <c r="P230" s="7">
        <v>0.04</v>
      </c>
      <c r="Q230" s="7">
        <v>0</v>
      </c>
      <c r="R230" s="8">
        <v>0</v>
      </c>
      <c r="S230" s="8">
        <v>0</v>
      </c>
      <c r="T230" s="8">
        <v>0.38</v>
      </c>
      <c r="U230" s="8">
        <f t="shared" si="10"/>
        <v>2.4299999999999997</v>
      </c>
      <c r="V230" s="31">
        <v>1.89</v>
      </c>
      <c r="W230" s="8">
        <v>0</v>
      </c>
      <c r="X230" s="8">
        <v>0.92</v>
      </c>
      <c r="Y230" s="8">
        <v>0.34</v>
      </c>
      <c r="Z230" s="8">
        <v>1.49</v>
      </c>
      <c r="AA230" s="8">
        <v>0</v>
      </c>
      <c r="AB230" s="7">
        <v>0</v>
      </c>
      <c r="AC230" s="7">
        <v>0</v>
      </c>
      <c r="AD230" s="9">
        <f t="shared" si="11"/>
        <v>0</v>
      </c>
      <c r="AE230" s="10" t="e">
        <f>#REF!+AD230</f>
        <v>#REF!</v>
      </c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</row>
    <row r="231" spans="1:50" s="12" customFormat="1">
      <c r="A231" s="6" t="s">
        <v>258</v>
      </c>
      <c r="B231" s="7">
        <v>20.399999999999999</v>
      </c>
      <c r="C231" s="7">
        <v>0</v>
      </c>
      <c r="D231" s="8">
        <v>0.34</v>
      </c>
      <c r="E231" s="8">
        <v>1</v>
      </c>
      <c r="F231" s="31">
        <v>0</v>
      </c>
      <c r="G231" s="8">
        <v>3.21</v>
      </c>
      <c r="H231" s="8">
        <v>0</v>
      </c>
      <c r="I231" s="8">
        <v>0.79</v>
      </c>
      <c r="J231" s="8">
        <v>0.22</v>
      </c>
      <c r="K231" s="8">
        <v>0.11</v>
      </c>
      <c r="L231" s="7">
        <v>0.54</v>
      </c>
      <c r="M231" s="7">
        <v>0</v>
      </c>
      <c r="N231" s="7">
        <v>0.14000000000000001</v>
      </c>
      <c r="O231" s="7">
        <v>0.1</v>
      </c>
      <c r="P231" s="7">
        <v>0.04</v>
      </c>
      <c r="Q231" s="7">
        <v>2.08</v>
      </c>
      <c r="R231" s="8">
        <v>0</v>
      </c>
      <c r="S231" s="8">
        <v>0.04</v>
      </c>
      <c r="T231" s="8">
        <v>0.94</v>
      </c>
      <c r="U231" s="8">
        <f t="shared" si="10"/>
        <v>1.62</v>
      </c>
      <c r="V231" s="31">
        <v>1.62</v>
      </c>
      <c r="W231" s="8">
        <v>0.44</v>
      </c>
      <c r="X231" s="8">
        <v>1.22</v>
      </c>
      <c r="Y231" s="8">
        <v>0.34</v>
      </c>
      <c r="Z231" s="8">
        <v>2.2000000000000002</v>
      </c>
      <c r="AA231" s="8">
        <v>0</v>
      </c>
      <c r="AB231" s="7">
        <v>0.02</v>
      </c>
      <c r="AC231" s="7">
        <v>0</v>
      </c>
      <c r="AD231" s="9">
        <f t="shared" si="11"/>
        <v>5.009999999999998</v>
      </c>
      <c r="AE231" s="10" t="e">
        <f>#REF!+AD231</f>
        <v>#REF!</v>
      </c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</row>
    <row r="232" spans="1:50" s="12" customFormat="1">
      <c r="A232" s="6" t="s">
        <v>259</v>
      </c>
      <c r="B232" s="7">
        <v>10.93</v>
      </c>
      <c r="C232" s="7">
        <v>0</v>
      </c>
      <c r="D232" s="8">
        <v>0.34</v>
      </c>
      <c r="E232" s="8">
        <v>0</v>
      </c>
      <c r="F232" s="31">
        <v>0.54</v>
      </c>
      <c r="G232" s="8">
        <f>2+0.16</f>
        <v>2.16</v>
      </c>
      <c r="H232" s="8">
        <v>1.29</v>
      </c>
      <c r="I232" s="8">
        <v>0.55000000000000004</v>
      </c>
      <c r="J232" s="8">
        <v>0</v>
      </c>
      <c r="K232" s="8">
        <v>0.19</v>
      </c>
      <c r="L232" s="8">
        <v>0.54</v>
      </c>
      <c r="M232" s="8">
        <v>0.16</v>
      </c>
      <c r="N232" s="7">
        <v>0</v>
      </c>
      <c r="O232" s="7">
        <v>0.1</v>
      </c>
      <c r="P232" s="7">
        <v>0.04</v>
      </c>
      <c r="Q232" s="7">
        <v>0</v>
      </c>
      <c r="R232" s="8">
        <v>0</v>
      </c>
      <c r="S232" s="8">
        <v>0</v>
      </c>
      <c r="T232" s="8">
        <v>0.38</v>
      </c>
      <c r="U232" s="8">
        <f t="shared" si="10"/>
        <v>2.4299999999999997</v>
      </c>
      <c r="V232" s="31">
        <v>1.89</v>
      </c>
      <c r="W232" s="8">
        <v>0</v>
      </c>
      <c r="X232" s="8">
        <v>0.92</v>
      </c>
      <c r="Y232" s="8">
        <v>0.34</v>
      </c>
      <c r="Z232" s="8">
        <v>1.49</v>
      </c>
      <c r="AA232" s="8">
        <v>0</v>
      </c>
      <c r="AB232" s="7">
        <v>0</v>
      </c>
      <c r="AC232" s="7">
        <v>0</v>
      </c>
      <c r="AD232" s="9">
        <f t="shared" si="11"/>
        <v>0</v>
      </c>
      <c r="AE232" s="10" t="e">
        <f>#REF!+AD232</f>
        <v>#REF!</v>
      </c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</row>
    <row r="233" spans="1:50" s="12" customFormat="1">
      <c r="A233" s="6" t="s">
        <v>260</v>
      </c>
      <c r="B233" s="7">
        <v>10.93</v>
      </c>
      <c r="C233" s="7">
        <v>0</v>
      </c>
      <c r="D233" s="8">
        <v>0.34</v>
      </c>
      <c r="E233" s="8">
        <v>0</v>
      </c>
      <c r="F233" s="31">
        <v>0.54</v>
      </c>
      <c r="G233" s="8">
        <f>0.16+2</f>
        <v>2.16</v>
      </c>
      <c r="H233" s="8">
        <v>1.83</v>
      </c>
      <c r="I233" s="8">
        <v>0.55000000000000004</v>
      </c>
      <c r="J233" s="8">
        <v>0</v>
      </c>
      <c r="K233" s="8">
        <v>0.19</v>
      </c>
      <c r="L233" s="8">
        <v>0</v>
      </c>
      <c r="M233" s="8">
        <v>0.16</v>
      </c>
      <c r="N233" s="7">
        <v>0</v>
      </c>
      <c r="O233" s="7">
        <v>0.1</v>
      </c>
      <c r="P233" s="7">
        <v>0.04</v>
      </c>
      <c r="Q233" s="7">
        <v>0</v>
      </c>
      <c r="R233" s="8">
        <v>0</v>
      </c>
      <c r="S233" s="8">
        <v>0</v>
      </c>
      <c r="T233" s="8">
        <v>0.38</v>
      </c>
      <c r="U233" s="8">
        <f t="shared" si="10"/>
        <v>2.4299999999999997</v>
      </c>
      <c r="V233" s="31">
        <v>1.89</v>
      </c>
      <c r="W233" s="8">
        <v>0</v>
      </c>
      <c r="X233" s="8">
        <v>0.92</v>
      </c>
      <c r="Y233" s="8">
        <v>0.34</v>
      </c>
      <c r="Z233" s="8">
        <v>1.49</v>
      </c>
      <c r="AA233" s="8">
        <v>0</v>
      </c>
      <c r="AB233" s="7">
        <v>0</v>
      </c>
      <c r="AC233" s="7">
        <v>0</v>
      </c>
      <c r="AD233" s="9">
        <f t="shared" si="11"/>
        <v>0</v>
      </c>
      <c r="AE233" s="10" t="e">
        <f>#REF!+AD233</f>
        <v>#REF!</v>
      </c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</row>
    <row r="234" spans="1:50" s="12" customFormat="1">
      <c r="A234" s="6" t="s">
        <v>261</v>
      </c>
      <c r="B234" s="7">
        <v>10.93</v>
      </c>
      <c r="C234" s="7">
        <v>0</v>
      </c>
      <c r="D234" s="8">
        <v>0.34</v>
      </c>
      <c r="E234" s="8">
        <v>0</v>
      </c>
      <c r="F234" s="31">
        <v>0.54</v>
      </c>
      <c r="G234" s="8">
        <f>0.16+2</f>
        <v>2.16</v>
      </c>
      <c r="H234" s="8">
        <v>1.29</v>
      </c>
      <c r="I234" s="8">
        <v>0.55000000000000004</v>
      </c>
      <c r="J234" s="8">
        <v>0</v>
      </c>
      <c r="K234" s="8">
        <v>0.19</v>
      </c>
      <c r="L234" s="8">
        <v>0.54</v>
      </c>
      <c r="M234" s="8">
        <v>0.16</v>
      </c>
      <c r="N234" s="7">
        <v>0</v>
      </c>
      <c r="O234" s="7">
        <v>0.1</v>
      </c>
      <c r="P234" s="7">
        <v>0.04</v>
      </c>
      <c r="Q234" s="7">
        <v>0</v>
      </c>
      <c r="R234" s="8">
        <v>0</v>
      </c>
      <c r="S234" s="8">
        <v>0</v>
      </c>
      <c r="T234" s="8">
        <v>0.38</v>
      </c>
      <c r="U234" s="8">
        <f t="shared" si="10"/>
        <v>2.4299999999999997</v>
      </c>
      <c r="V234" s="31">
        <v>1.89</v>
      </c>
      <c r="W234" s="8">
        <v>0</v>
      </c>
      <c r="X234" s="8">
        <v>0.92</v>
      </c>
      <c r="Y234" s="8">
        <v>0.34</v>
      </c>
      <c r="Z234" s="8">
        <v>1.49</v>
      </c>
      <c r="AA234" s="8">
        <v>0</v>
      </c>
      <c r="AB234" s="7">
        <v>0</v>
      </c>
      <c r="AC234" s="7">
        <v>0</v>
      </c>
      <c r="AD234" s="9">
        <f t="shared" si="11"/>
        <v>0</v>
      </c>
      <c r="AE234" s="10" t="e">
        <f>#REF!+AD234</f>
        <v>#REF!</v>
      </c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</row>
    <row r="235" spans="1:50" s="12" customFormat="1">
      <c r="A235" s="6" t="s">
        <v>262</v>
      </c>
      <c r="B235" s="7">
        <v>16.23</v>
      </c>
      <c r="C235" s="7">
        <v>1.71</v>
      </c>
      <c r="D235" s="8">
        <v>0.34</v>
      </c>
      <c r="E235" s="8">
        <v>0</v>
      </c>
      <c r="F235" s="31">
        <v>0.57999999999999996</v>
      </c>
      <c r="G235" s="8">
        <v>4.5199999999999996</v>
      </c>
      <c r="H235" s="8">
        <v>0</v>
      </c>
      <c r="I235" s="8">
        <v>0.74</v>
      </c>
      <c r="J235" s="8">
        <v>0.15</v>
      </c>
      <c r="K235" s="8">
        <v>0.19</v>
      </c>
      <c r="L235" s="8">
        <v>0</v>
      </c>
      <c r="M235" s="8">
        <v>0.16</v>
      </c>
      <c r="N235" s="7">
        <v>0</v>
      </c>
      <c r="O235" s="7">
        <v>0.1</v>
      </c>
      <c r="P235" s="7">
        <v>0.04</v>
      </c>
      <c r="Q235" s="7">
        <v>0</v>
      </c>
      <c r="R235" s="8">
        <v>0</v>
      </c>
      <c r="S235" s="8">
        <v>0</v>
      </c>
      <c r="T235" s="8">
        <v>0.43</v>
      </c>
      <c r="U235" s="8">
        <f t="shared" si="10"/>
        <v>2.61</v>
      </c>
      <c r="V235" s="31">
        <v>2.0299999999999998</v>
      </c>
      <c r="W235" s="8">
        <v>0</v>
      </c>
      <c r="X235" s="8">
        <v>0.92</v>
      </c>
      <c r="Y235" s="8">
        <v>0.34</v>
      </c>
      <c r="Z235" s="8">
        <v>1.64</v>
      </c>
      <c r="AA235" s="8">
        <v>0</v>
      </c>
      <c r="AB235" s="7">
        <v>0</v>
      </c>
      <c r="AC235" s="7">
        <v>0</v>
      </c>
      <c r="AD235" s="9">
        <f t="shared" si="11"/>
        <v>2.3400000000000016</v>
      </c>
      <c r="AE235" s="10" t="e">
        <f>#REF!+AD235</f>
        <v>#REF!</v>
      </c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</row>
    <row r="236" spans="1:50" s="12" customFormat="1">
      <c r="A236" s="6" t="s">
        <v>263</v>
      </c>
      <c r="B236" s="7">
        <v>12.84</v>
      </c>
      <c r="C236" s="7">
        <v>1.29</v>
      </c>
      <c r="D236" s="8">
        <v>0.34</v>
      </c>
      <c r="E236" s="8">
        <v>0</v>
      </c>
      <c r="F236" s="31">
        <v>0.54</v>
      </c>
      <c r="G236" s="8">
        <v>2.79</v>
      </c>
      <c r="H236" s="8">
        <v>0</v>
      </c>
      <c r="I236" s="8">
        <v>0.24</v>
      </c>
      <c r="J236" s="8">
        <v>0</v>
      </c>
      <c r="K236" s="8">
        <v>0.19</v>
      </c>
      <c r="L236" s="8">
        <v>0</v>
      </c>
      <c r="M236" s="8">
        <v>0.16</v>
      </c>
      <c r="N236" s="7">
        <v>0</v>
      </c>
      <c r="O236" s="7">
        <v>0.1</v>
      </c>
      <c r="P236" s="7">
        <v>0.04</v>
      </c>
      <c r="Q236" s="7">
        <v>0</v>
      </c>
      <c r="R236" s="8">
        <v>0</v>
      </c>
      <c r="S236" s="8">
        <v>0</v>
      </c>
      <c r="T236" s="8">
        <v>0.38</v>
      </c>
      <c r="U236" s="8">
        <f t="shared" si="10"/>
        <v>2.4299999999999997</v>
      </c>
      <c r="V236" s="31">
        <v>1.89</v>
      </c>
      <c r="W236" s="8">
        <v>0</v>
      </c>
      <c r="X236" s="8">
        <v>0.92</v>
      </c>
      <c r="Y236" s="8">
        <v>0.34</v>
      </c>
      <c r="Z236" s="8">
        <v>1.49</v>
      </c>
      <c r="AA236" s="8">
        <v>0</v>
      </c>
      <c r="AB236" s="7">
        <v>0</v>
      </c>
      <c r="AC236" s="7">
        <v>0</v>
      </c>
      <c r="AD236" s="9">
        <f t="shared" si="11"/>
        <v>2.129999999999999</v>
      </c>
      <c r="AE236" s="10" t="e">
        <f>#REF!+AD236</f>
        <v>#REF!</v>
      </c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</row>
    <row r="237" spans="1:50" s="12" customFormat="1">
      <c r="A237" s="6" t="s">
        <v>264</v>
      </c>
      <c r="B237" s="7">
        <v>10.93</v>
      </c>
      <c r="C237" s="7">
        <v>0</v>
      </c>
      <c r="D237" s="8">
        <v>0.34</v>
      </c>
      <c r="E237" s="8">
        <v>0</v>
      </c>
      <c r="F237" s="31">
        <v>0.54</v>
      </c>
      <c r="G237" s="8">
        <f>0.16+2</f>
        <v>2.16</v>
      </c>
      <c r="H237" s="8">
        <v>1.29</v>
      </c>
      <c r="I237" s="8">
        <v>0.55000000000000004</v>
      </c>
      <c r="J237" s="8">
        <v>0</v>
      </c>
      <c r="K237" s="8">
        <v>0.19</v>
      </c>
      <c r="L237" s="8">
        <v>0.54</v>
      </c>
      <c r="M237" s="8">
        <v>0.16</v>
      </c>
      <c r="N237" s="7">
        <v>0</v>
      </c>
      <c r="O237" s="7">
        <v>0.1</v>
      </c>
      <c r="P237" s="7">
        <v>0.04</v>
      </c>
      <c r="Q237" s="7">
        <v>0</v>
      </c>
      <c r="R237" s="8">
        <v>0</v>
      </c>
      <c r="S237" s="8">
        <v>0</v>
      </c>
      <c r="T237" s="8">
        <v>0.38</v>
      </c>
      <c r="U237" s="8">
        <f t="shared" si="10"/>
        <v>2.4299999999999997</v>
      </c>
      <c r="V237" s="31">
        <v>1.89</v>
      </c>
      <c r="W237" s="8">
        <v>0</v>
      </c>
      <c r="X237" s="8">
        <v>0.92</v>
      </c>
      <c r="Y237" s="8">
        <v>0.34</v>
      </c>
      <c r="Z237" s="8">
        <v>1.49</v>
      </c>
      <c r="AA237" s="8">
        <v>0</v>
      </c>
      <c r="AB237" s="7">
        <v>0</v>
      </c>
      <c r="AC237" s="7">
        <v>0</v>
      </c>
      <c r="AD237" s="9">
        <f t="shared" si="11"/>
        <v>0</v>
      </c>
      <c r="AE237" s="10" t="e">
        <f>#REF!+AD237</f>
        <v>#REF!</v>
      </c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</row>
    <row r="238" spans="1:50" s="12" customFormat="1">
      <c r="A238" s="6" t="s">
        <v>265</v>
      </c>
      <c r="B238" s="7">
        <v>10.220000000000001</v>
      </c>
      <c r="C238" s="7">
        <v>0.57000000000000006</v>
      </c>
      <c r="D238" s="8">
        <v>0.34</v>
      </c>
      <c r="E238" s="8">
        <v>0</v>
      </c>
      <c r="F238" s="31">
        <v>0.54</v>
      </c>
      <c r="G238" s="8">
        <v>2.71</v>
      </c>
      <c r="H238" s="8">
        <v>0</v>
      </c>
      <c r="I238" s="8">
        <v>0.13</v>
      </c>
      <c r="J238" s="8">
        <v>0</v>
      </c>
      <c r="K238" s="8">
        <v>0.19</v>
      </c>
      <c r="L238" s="8">
        <v>0</v>
      </c>
      <c r="M238" s="8">
        <v>0.16</v>
      </c>
      <c r="N238" s="7">
        <v>0</v>
      </c>
      <c r="O238" s="7">
        <v>0</v>
      </c>
      <c r="P238" s="7">
        <v>0.04</v>
      </c>
      <c r="Q238" s="7">
        <v>0</v>
      </c>
      <c r="R238" s="8">
        <v>0</v>
      </c>
      <c r="S238" s="8">
        <v>0</v>
      </c>
      <c r="T238" s="8">
        <v>0.38</v>
      </c>
      <c r="U238" s="8">
        <f t="shared" si="10"/>
        <v>2.4299999999999997</v>
      </c>
      <c r="V238" s="31">
        <v>1.89</v>
      </c>
      <c r="W238" s="8">
        <v>0</v>
      </c>
      <c r="X238" s="8">
        <v>0.92</v>
      </c>
      <c r="Y238" s="8">
        <v>0.34</v>
      </c>
      <c r="Z238" s="8">
        <v>1.49</v>
      </c>
      <c r="AA238" s="8">
        <v>0</v>
      </c>
      <c r="AB238" s="7">
        <v>0</v>
      </c>
      <c r="AC238" s="7">
        <v>0</v>
      </c>
      <c r="AD238" s="9">
        <f t="shared" si="11"/>
        <v>0.51999999999999957</v>
      </c>
      <c r="AE238" s="10" t="e">
        <f>#REF!+AD238</f>
        <v>#REF!</v>
      </c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</row>
    <row r="239" spans="1:50" s="12" customFormat="1">
      <c r="A239" s="6" t="s">
        <v>266</v>
      </c>
      <c r="B239" s="7">
        <v>10.93</v>
      </c>
      <c r="C239" s="7">
        <v>0</v>
      </c>
      <c r="D239" s="8">
        <v>0.34</v>
      </c>
      <c r="E239" s="8">
        <v>0</v>
      </c>
      <c r="F239" s="31">
        <v>0</v>
      </c>
      <c r="G239" s="8">
        <f>0.16+2</f>
        <v>2.16</v>
      </c>
      <c r="H239" s="8">
        <v>2.37</v>
      </c>
      <c r="I239" s="8">
        <v>0.55000000000000004</v>
      </c>
      <c r="J239" s="8">
        <v>0</v>
      </c>
      <c r="K239" s="8">
        <v>0.19</v>
      </c>
      <c r="L239" s="8">
        <v>0</v>
      </c>
      <c r="M239" s="8">
        <v>0.16</v>
      </c>
      <c r="N239" s="7">
        <v>0</v>
      </c>
      <c r="O239" s="7">
        <v>0.1</v>
      </c>
      <c r="P239" s="7">
        <v>0.04</v>
      </c>
      <c r="Q239" s="7">
        <v>0</v>
      </c>
      <c r="R239" s="8">
        <v>0</v>
      </c>
      <c r="S239" s="8">
        <v>0</v>
      </c>
      <c r="T239" s="8">
        <v>0.38</v>
      </c>
      <c r="U239" s="8">
        <f t="shared" si="10"/>
        <v>1.89</v>
      </c>
      <c r="V239" s="31">
        <v>1.89</v>
      </c>
      <c r="W239" s="8">
        <v>0</v>
      </c>
      <c r="X239" s="8">
        <v>0.92</v>
      </c>
      <c r="Y239" s="8">
        <v>0.34</v>
      </c>
      <c r="Z239" s="8">
        <v>1.49</v>
      </c>
      <c r="AA239" s="8">
        <v>0</v>
      </c>
      <c r="AB239" s="7">
        <v>0</v>
      </c>
      <c r="AC239" s="7">
        <v>0</v>
      </c>
      <c r="AD239" s="9">
        <f t="shared" si="11"/>
        <v>0</v>
      </c>
      <c r="AE239" s="10" t="e">
        <f>#REF!+AD239</f>
        <v>#REF!</v>
      </c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</row>
    <row r="240" spans="1:50" s="12" customFormat="1">
      <c r="A240" s="6" t="s">
        <v>267</v>
      </c>
      <c r="B240" s="7">
        <v>10.93</v>
      </c>
      <c r="C240" s="7">
        <v>0</v>
      </c>
      <c r="D240" s="8">
        <v>0.34</v>
      </c>
      <c r="E240" s="8">
        <v>0</v>
      </c>
      <c r="F240" s="31">
        <v>0</v>
      </c>
      <c r="G240" s="8">
        <f>0.16+2</f>
        <v>2.16</v>
      </c>
      <c r="H240" s="8">
        <v>2.37</v>
      </c>
      <c r="I240" s="8">
        <v>0.55000000000000004</v>
      </c>
      <c r="J240" s="8">
        <v>0</v>
      </c>
      <c r="K240" s="8">
        <v>0.19</v>
      </c>
      <c r="L240" s="8">
        <v>0</v>
      </c>
      <c r="M240" s="8">
        <v>0.16</v>
      </c>
      <c r="N240" s="7">
        <v>0</v>
      </c>
      <c r="O240" s="7">
        <v>0.1</v>
      </c>
      <c r="P240" s="7">
        <v>0.04</v>
      </c>
      <c r="Q240" s="7">
        <v>0</v>
      </c>
      <c r="R240" s="8">
        <v>0</v>
      </c>
      <c r="S240" s="8">
        <v>0</v>
      </c>
      <c r="T240" s="8">
        <v>0.38</v>
      </c>
      <c r="U240" s="8">
        <f t="shared" si="10"/>
        <v>1.89</v>
      </c>
      <c r="V240" s="31">
        <v>1.89</v>
      </c>
      <c r="W240" s="8">
        <v>0</v>
      </c>
      <c r="X240" s="8">
        <v>0.92</v>
      </c>
      <c r="Y240" s="8">
        <v>0.34</v>
      </c>
      <c r="Z240" s="8">
        <v>1.49</v>
      </c>
      <c r="AA240" s="8">
        <v>0</v>
      </c>
      <c r="AB240" s="7">
        <v>0</v>
      </c>
      <c r="AC240" s="7">
        <v>0</v>
      </c>
      <c r="AD240" s="9">
        <f t="shared" si="11"/>
        <v>0</v>
      </c>
      <c r="AE240" s="10" t="e">
        <f>#REF!+AD240</f>
        <v>#REF!</v>
      </c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</row>
    <row r="241" spans="1:50">
      <c r="A241" s="6" t="s">
        <v>268</v>
      </c>
      <c r="B241" s="7">
        <v>8.93</v>
      </c>
      <c r="C241" s="7">
        <v>0</v>
      </c>
      <c r="D241" s="8">
        <v>0.34</v>
      </c>
      <c r="E241" s="8">
        <v>0</v>
      </c>
      <c r="F241" s="31">
        <v>0</v>
      </c>
      <c r="G241" s="8">
        <f>0.15+1.43</f>
        <v>1.5799999999999998</v>
      </c>
      <c r="H241" s="8">
        <v>1.53</v>
      </c>
      <c r="I241" s="8">
        <v>0.21</v>
      </c>
      <c r="J241" s="8">
        <v>0</v>
      </c>
      <c r="K241" s="8">
        <v>0.19</v>
      </c>
      <c r="L241" s="8">
        <v>0</v>
      </c>
      <c r="M241" s="8">
        <v>0.16</v>
      </c>
      <c r="N241" s="7">
        <v>0</v>
      </c>
      <c r="O241" s="7">
        <v>0</v>
      </c>
      <c r="P241" s="7">
        <v>0.04</v>
      </c>
      <c r="Q241" s="7">
        <v>0</v>
      </c>
      <c r="R241" s="8">
        <v>0</v>
      </c>
      <c r="S241" s="8">
        <v>0</v>
      </c>
      <c r="T241" s="8">
        <v>0.31</v>
      </c>
      <c r="U241" s="8">
        <f t="shared" si="10"/>
        <v>1.89</v>
      </c>
      <c r="V241" s="31">
        <v>1.89</v>
      </c>
      <c r="W241" s="8">
        <v>0</v>
      </c>
      <c r="X241" s="8">
        <v>0.85</v>
      </c>
      <c r="Y241" s="8">
        <v>0.34</v>
      </c>
      <c r="Z241" s="8">
        <v>1.49</v>
      </c>
      <c r="AA241" s="8">
        <v>0</v>
      </c>
      <c r="AB241" s="7">
        <v>0</v>
      </c>
      <c r="AC241" s="7">
        <v>0</v>
      </c>
      <c r="AD241" s="9">
        <f t="shared" si="11"/>
        <v>0</v>
      </c>
      <c r="AE241" s="10" t="e">
        <f>#REF!+AD241</f>
        <v>#REF!</v>
      </c>
    </row>
    <row r="242" spans="1:50">
      <c r="A242" s="6" t="s">
        <v>269</v>
      </c>
      <c r="B242" s="7">
        <v>17.57</v>
      </c>
      <c r="C242" s="7">
        <v>1.71</v>
      </c>
      <c r="D242" s="8">
        <v>0.34</v>
      </c>
      <c r="E242" s="8">
        <v>0</v>
      </c>
      <c r="F242" s="31">
        <v>0.57999999999999996</v>
      </c>
      <c r="G242" s="8">
        <v>4.5199999999999996</v>
      </c>
      <c r="H242" s="8">
        <v>0</v>
      </c>
      <c r="I242" s="8">
        <v>0.75</v>
      </c>
      <c r="J242" s="8">
        <v>0.26</v>
      </c>
      <c r="K242" s="8">
        <v>0.19</v>
      </c>
      <c r="L242" s="8">
        <v>0.54</v>
      </c>
      <c r="M242" s="8">
        <v>0.16</v>
      </c>
      <c r="N242" s="7">
        <v>0</v>
      </c>
      <c r="O242" s="7">
        <v>0.1</v>
      </c>
      <c r="P242" s="7">
        <v>0.04</v>
      </c>
      <c r="Q242" s="7">
        <v>0</v>
      </c>
      <c r="R242" s="8">
        <v>0</v>
      </c>
      <c r="S242" s="8">
        <v>0</v>
      </c>
      <c r="T242" s="8">
        <v>0.43</v>
      </c>
      <c r="U242" s="8">
        <f t="shared" si="10"/>
        <v>2.61</v>
      </c>
      <c r="V242" s="31">
        <v>2.0299999999999998</v>
      </c>
      <c r="W242" s="8">
        <v>0</v>
      </c>
      <c r="X242" s="8">
        <v>0.92</v>
      </c>
      <c r="Y242" s="8">
        <v>0.34</v>
      </c>
      <c r="Z242" s="8">
        <v>1.64</v>
      </c>
      <c r="AA242" s="8">
        <v>0</v>
      </c>
      <c r="AB242" s="7">
        <v>0</v>
      </c>
      <c r="AC242" s="7">
        <v>0</v>
      </c>
      <c r="AD242" s="9">
        <f t="shared" si="11"/>
        <v>3.0200000000000031</v>
      </c>
      <c r="AE242" s="10" t="e">
        <f>#REF!+AD242</f>
        <v>#REF!</v>
      </c>
    </row>
    <row r="243" spans="1:50">
      <c r="A243" s="6" t="s">
        <v>270</v>
      </c>
      <c r="B243" s="7">
        <v>10.76</v>
      </c>
      <c r="C243" s="7">
        <v>1.04</v>
      </c>
      <c r="D243" s="8">
        <v>0.34</v>
      </c>
      <c r="E243" s="8">
        <v>0</v>
      </c>
      <c r="F243" s="31">
        <v>0.54</v>
      </c>
      <c r="G243" s="8">
        <v>2.02</v>
      </c>
      <c r="H243" s="8">
        <v>0</v>
      </c>
      <c r="I243" s="8">
        <v>0.8</v>
      </c>
      <c r="J243" s="8">
        <v>0</v>
      </c>
      <c r="K243" s="8">
        <v>0.19</v>
      </c>
      <c r="L243" s="8">
        <v>0</v>
      </c>
      <c r="M243" s="8">
        <v>0.16</v>
      </c>
      <c r="N243" s="7">
        <v>0</v>
      </c>
      <c r="O243" s="7">
        <v>0</v>
      </c>
      <c r="P243" s="7">
        <v>0.04</v>
      </c>
      <c r="Q243" s="7">
        <v>0</v>
      </c>
      <c r="R243" s="8">
        <v>0</v>
      </c>
      <c r="S243" s="8">
        <v>0</v>
      </c>
      <c r="T243" s="8">
        <v>0.38</v>
      </c>
      <c r="U243" s="8">
        <f t="shared" si="10"/>
        <v>2.4299999999999997</v>
      </c>
      <c r="V243" s="31">
        <v>1.89</v>
      </c>
      <c r="W243" s="8">
        <v>0</v>
      </c>
      <c r="X243" s="8">
        <v>0.92</v>
      </c>
      <c r="Y243" s="8">
        <v>0.34</v>
      </c>
      <c r="Z243" s="8">
        <v>1.49</v>
      </c>
      <c r="AA243" s="8">
        <v>0</v>
      </c>
      <c r="AB243" s="7">
        <v>0</v>
      </c>
      <c r="AC243" s="7">
        <v>0</v>
      </c>
      <c r="AD243" s="9">
        <f t="shared" si="11"/>
        <v>0.60999999999999943</v>
      </c>
      <c r="AE243" s="10" t="e">
        <f>#REF!+AD243</f>
        <v>#REF!</v>
      </c>
    </row>
    <row r="244" spans="1:50">
      <c r="A244" s="6" t="s">
        <v>271</v>
      </c>
      <c r="B244" s="7">
        <v>16.36</v>
      </c>
      <c r="C244" s="7">
        <v>1.91</v>
      </c>
      <c r="D244" s="8">
        <v>0.34</v>
      </c>
      <c r="E244" s="8">
        <v>0</v>
      </c>
      <c r="F244" s="31">
        <v>0.57999999999999996</v>
      </c>
      <c r="G244" s="8">
        <v>4.55</v>
      </c>
      <c r="H244" s="8">
        <v>0</v>
      </c>
      <c r="I244" s="8">
        <v>0.73</v>
      </c>
      <c r="J244" s="8">
        <v>0.44</v>
      </c>
      <c r="K244" s="8">
        <v>0.19</v>
      </c>
      <c r="L244" s="8">
        <v>0</v>
      </c>
      <c r="M244" s="8">
        <v>0.16</v>
      </c>
      <c r="N244" s="7">
        <v>0</v>
      </c>
      <c r="O244" s="7">
        <v>0</v>
      </c>
      <c r="P244" s="7">
        <v>0.04</v>
      </c>
      <c r="Q244" s="7">
        <v>0</v>
      </c>
      <c r="R244" s="8">
        <v>0</v>
      </c>
      <c r="S244" s="8">
        <v>0</v>
      </c>
      <c r="T244" s="8">
        <v>0.43</v>
      </c>
      <c r="U244" s="8">
        <f t="shared" si="10"/>
        <v>2.61</v>
      </c>
      <c r="V244" s="31">
        <v>2.0299999999999998</v>
      </c>
      <c r="W244" s="8">
        <v>0</v>
      </c>
      <c r="X244" s="8">
        <v>0.92</v>
      </c>
      <c r="Y244" s="8">
        <v>0.34</v>
      </c>
      <c r="Z244" s="8">
        <v>1.64</v>
      </c>
      <c r="AA244" s="8">
        <v>0</v>
      </c>
      <c r="AB244" s="7">
        <v>0</v>
      </c>
      <c r="AC244" s="11">
        <v>0</v>
      </c>
      <c r="AD244" s="9">
        <f t="shared" si="11"/>
        <v>2.0600000000000023</v>
      </c>
      <c r="AE244" s="10" t="e">
        <f>#REF!+AD244</f>
        <v>#REF!</v>
      </c>
    </row>
    <row r="245" spans="1:50">
      <c r="A245" s="6" t="s">
        <v>272</v>
      </c>
      <c r="B245" s="7">
        <v>9.76</v>
      </c>
      <c r="C245" s="7">
        <v>0</v>
      </c>
      <c r="D245" s="8">
        <v>0.34</v>
      </c>
      <c r="E245" s="8">
        <v>0</v>
      </c>
      <c r="F245" s="31">
        <v>0.54</v>
      </c>
      <c r="G245" s="8">
        <f>0.16+2</f>
        <v>2.16</v>
      </c>
      <c r="H245" s="8">
        <v>0.19</v>
      </c>
      <c r="I245" s="8">
        <v>0.48</v>
      </c>
      <c r="J245" s="8">
        <v>0</v>
      </c>
      <c r="K245" s="8">
        <v>0.19</v>
      </c>
      <c r="L245" s="8">
        <v>0.54</v>
      </c>
      <c r="M245" s="8">
        <v>0.16</v>
      </c>
      <c r="N245" s="7">
        <v>0</v>
      </c>
      <c r="O245" s="7">
        <v>0.1</v>
      </c>
      <c r="P245" s="7">
        <v>0.04</v>
      </c>
      <c r="Q245" s="7">
        <v>0</v>
      </c>
      <c r="R245" s="8">
        <v>0</v>
      </c>
      <c r="S245" s="8">
        <v>0</v>
      </c>
      <c r="T245" s="8">
        <v>0.38</v>
      </c>
      <c r="U245" s="8">
        <f t="shared" si="10"/>
        <v>2.4299999999999997</v>
      </c>
      <c r="V245" s="31">
        <v>1.89</v>
      </c>
      <c r="W245" s="8">
        <v>0</v>
      </c>
      <c r="X245" s="8">
        <v>0.92</v>
      </c>
      <c r="Y245" s="8">
        <v>0.34</v>
      </c>
      <c r="Z245" s="8">
        <v>1.49</v>
      </c>
      <c r="AA245" s="8">
        <v>0</v>
      </c>
      <c r="AB245" s="7">
        <v>0</v>
      </c>
      <c r="AC245" s="7">
        <v>0</v>
      </c>
      <c r="AD245" s="9">
        <f t="shared" si="11"/>
        <v>0</v>
      </c>
      <c r="AE245" s="10" t="e">
        <f>#REF!+AD245</f>
        <v>#REF!</v>
      </c>
    </row>
    <row r="246" spans="1:50">
      <c r="A246" s="6" t="s">
        <v>273</v>
      </c>
      <c r="B246" s="7">
        <v>10.59</v>
      </c>
      <c r="C246" s="7">
        <v>0.74</v>
      </c>
      <c r="D246" s="8">
        <v>0.34</v>
      </c>
      <c r="E246" s="8">
        <v>0</v>
      </c>
      <c r="F246" s="31">
        <v>0.54</v>
      </c>
      <c r="G246" s="8">
        <v>2.65</v>
      </c>
      <c r="H246" s="8">
        <v>0</v>
      </c>
      <c r="I246" s="8">
        <v>0.15</v>
      </c>
      <c r="J246" s="8">
        <v>0</v>
      </c>
      <c r="K246" s="8">
        <v>0.19</v>
      </c>
      <c r="L246" s="8">
        <v>0</v>
      </c>
      <c r="M246" s="8">
        <v>0.16</v>
      </c>
      <c r="N246" s="7">
        <v>0</v>
      </c>
      <c r="O246" s="7">
        <v>0</v>
      </c>
      <c r="P246" s="7">
        <v>0.04</v>
      </c>
      <c r="Q246" s="7">
        <v>0</v>
      </c>
      <c r="R246" s="8">
        <v>0</v>
      </c>
      <c r="S246" s="8">
        <v>0</v>
      </c>
      <c r="T246" s="8">
        <v>0.38</v>
      </c>
      <c r="U246" s="8">
        <f t="shared" si="10"/>
        <v>2.4299999999999997</v>
      </c>
      <c r="V246" s="31">
        <v>1.89</v>
      </c>
      <c r="W246" s="8">
        <v>0</v>
      </c>
      <c r="X246" s="8">
        <v>0.92</v>
      </c>
      <c r="Y246" s="8">
        <v>0.34</v>
      </c>
      <c r="Z246" s="7">
        <v>1.49</v>
      </c>
      <c r="AA246" s="8">
        <v>0</v>
      </c>
      <c r="AB246" s="7">
        <v>0</v>
      </c>
      <c r="AC246" s="7">
        <v>0</v>
      </c>
      <c r="AD246" s="9">
        <f t="shared" si="11"/>
        <v>0.75999999999999979</v>
      </c>
      <c r="AE246" s="10" t="e">
        <f>#REF!+AD246</f>
        <v>#REF!</v>
      </c>
    </row>
    <row r="247" spans="1:50">
      <c r="A247" s="6" t="s">
        <v>274</v>
      </c>
      <c r="B247" s="7">
        <v>10.93</v>
      </c>
      <c r="C247" s="7">
        <v>0</v>
      </c>
      <c r="D247" s="8">
        <v>0.34</v>
      </c>
      <c r="E247" s="8">
        <v>0</v>
      </c>
      <c r="F247" s="31">
        <v>0.54</v>
      </c>
      <c r="G247" s="8">
        <f>0.16+2</f>
        <v>2.16</v>
      </c>
      <c r="H247" s="8">
        <v>1.29</v>
      </c>
      <c r="I247" s="8">
        <v>0.55000000000000004</v>
      </c>
      <c r="J247" s="8">
        <v>0</v>
      </c>
      <c r="K247" s="8">
        <v>0.19</v>
      </c>
      <c r="L247" s="8">
        <v>0.54</v>
      </c>
      <c r="M247" s="8">
        <v>0.16</v>
      </c>
      <c r="N247" s="7">
        <v>0</v>
      </c>
      <c r="O247" s="7">
        <v>0.1</v>
      </c>
      <c r="P247" s="7">
        <v>0.04</v>
      </c>
      <c r="Q247" s="7">
        <v>0</v>
      </c>
      <c r="R247" s="8">
        <v>0</v>
      </c>
      <c r="S247" s="8">
        <v>0</v>
      </c>
      <c r="T247" s="8">
        <v>0.38</v>
      </c>
      <c r="U247" s="8">
        <f t="shared" si="10"/>
        <v>2.4299999999999997</v>
      </c>
      <c r="V247" s="31">
        <v>1.89</v>
      </c>
      <c r="W247" s="8">
        <v>0</v>
      </c>
      <c r="X247" s="8">
        <v>0.92</v>
      </c>
      <c r="Y247" s="8">
        <v>0.34</v>
      </c>
      <c r="Z247" s="8">
        <v>1.49</v>
      </c>
      <c r="AA247" s="8">
        <v>0</v>
      </c>
      <c r="AB247" s="7">
        <v>0</v>
      </c>
      <c r="AC247" s="7">
        <v>0</v>
      </c>
      <c r="AD247" s="9">
        <f t="shared" si="11"/>
        <v>0</v>
      </c>
      <c r="AE247" s="10" t="e">
        <f>#REF!+AD247</f>
        <v>#REF!</v>
      </c>
    </row>
    <row r="248" spans="1:50">
      <c r="A248" s="6" t="s">
        <v>275</v>
      </c>
      <c r="B248" s="7">
        <v>10.98</v>
      </c>
      <c r="C248" s="7">
        <v>0</v>
      </c>
      <c r="D248" s="8">
        <v>0</v>
      </c>
      <c r="E248" s="8">
        <v>0</v>
      </c>
      <c r="F248" s="31">
        <v>0</v>
      </c>
      <c r="G248" s="8">
        <v>3</v>
      </c>
      <c r="H248" s="8">
        <v>0</v>
      </c>
      <c r="I248" s="8">
        <v>0.5</v>
      </c>
      <c r="J248" s="8">
        <v>0</v>
      </c>
      <c r="K248" s="8">
        <v>0.19</v>
      </c>
      <c r="L248" s="8">
        <v>0</v>
      </c>
      <c r="M248" s="8">
        <v>0.16</v>
      </c>
      <c r="N248" s="7">
        <v>0</v>
      </c>
      <c r="O248" s="7">
        <v>0</v>
      </c>
      <c r="P248" s="7">
        <v>0.04</v>
      </c>
      <c r="Q248" s="7">
        <v>0</v>
      </c>
      <c r="R248" s="8">
        <v>0</v>
      </c>
      <c r="S248" s="8">
        <v>0</v>
      </c>
      <c r="T248" s="8">
        <v>0.43</v>
      </c>
      <c r="U248" s="8">
        <f t="shared" si="10"/>
        <v>2.0299999999999998</v>
      </c>
      <c r="V248" s="31">
        <v>2.0299999999999998</v>
      </c>
      <c r="W248" s="8">
        <v>0</v>
      </c>
      <c r="X248" s="8">
        <v>0.92</v>
      </c>
      <c r="Y248" s="8">
        <v>0.34</v>
      </c>
      <c r="Z248" s="8">
        <v>1.64</v>
      </c>
      <c r="AA248" s="8">
        <v>0</v>
      </c>
      <c r="AB248" s="7">
        <v>0</v>
      </c>
      <c r="AC248" s="11">
        <v>0.67</v>
      </c>
      <c r="AD248" s="9">
        <f t="shared" si="11"/>
        <v>1.0600000000000005</v>
      </c>
      <c r="AE248" s="10" t="e">
        <f>#REF!+AD248</f>
        <v>#REF!</v>
      </c>
    </row>
    <row r="249" spans="1:50">
      <c r="A249" s="6" t="s">
        <v>276</v>
      </c>
      <c r="B249" s="7">
        <v>10.93</v>
      </c>
      <c r="C249" s="7">
        <v>0</v>
      </c>
      <c r="D249" s="8">
        <v>0</v>
      </c>
      <c r="E249" s="8">
        <v>0</v>
      </c>
      <c r="F249" s="31">
        <v>0</v>
      </c>
      <c r="G249" s="8">
        <f>0.16+2</f>
        <v>2.16</v>
      </c>
      <c r="H249" s="8">
        <v>2.71</v>
      </c>
      <c r="I249" s="8">
        <v>0.55000000000000004</v>
      </c>
      <c r="J249" s="8">
        <v>0</v>
      </c>
      <c r="K249" s="8">
        <v>0.19</v>
      </c>
      <c r="L249" s="8">
        <v>0</v>
      </c>
      <c r="M249" s="8">
        <v>0.16</v>
      </c>
      <c r="N249" s="7">
        <v>0</v>
      </c>
      <c r="O249" s="7">
        <v>0.1</v>
      </c>
      <c r="P249" s="7">
        <v>0.04</v>
      </c>
      <c r="Q249" s="7">
        <v>0</v>
      </c>
      <c r="R249" s="8">
        <v>0</v>
      </c>
      <c r="S249" s="8">
        <v>0</v>
      </c>
      <c r="T249" s="8">
        <v>0.38</v>
      </c>
      <c r="U249" s="8">
        <f t="shared" si="10"/>
        <v>1.89</v>
      </c>
      <c r="V249" s="31">
        <v>1.89</v>
      </c>
      <c r="W249" s="8">
        <v>0</v>
      </c>
      <c r="X249" s="8">
        <v>0.92</v>
      </c>
      <c r="Y249" s="8">
        <v>0.34</v>
      </c>
      <c r="Z249" s="8">
        <v>1.49</v>
      </c>
      <c r="AA249" s="8">
        <v>0</v>
      </c>
      <c r="AB249" s="7">
        <v>0</v>
      </c>
      <c r="AC249" s="7">
        <v>0</v>
      </c>
      <c r="AD249" s="9">
        <f t="shared" si="11"/>
        <v>0</v>
      </c>
      <c r="AE249" s="10" t="e">
        <f>#REF!+AD249</f>
        <v>#REF!</v>
      </c>
    </row>
    <row r="250" spans="1:50">
      <c r="A250" s="6" t="s">
        <v>277</v>
      </c>
      <c r="B250" s="7">
        <v>13.93</v>
      </c>
      <c r="C250" s="7">
        <v>0.53</v>
      </c>
      <c r="D250" s="8">
        <v>0</v>
      </c>
      <c r="E250" s="8">
        <v>0</v>
      </c>
      <c r="F250" s="31">
        <v>0</v>
      </c>
      <c r="G250" s="8">
        <v>1.64</v>
      </c>
      <c r="H250" s="8">
        <v>0</v>
      </c>
      <c r="I250" s="8">
        <v>0.58000000000000007</v>
      </c>
      <c r="J250" s="8">
        <v>0</v>
      </c>
      <c r="K250" s="8">
        <v>0.19</v>
      </c>
      <c r="L250" s="8">
        <v>0</v>
      </c>
      <c r="M250" s="8">
        <v>0.16</v>
      </c>
      <c r="N250" s="7">
        <v>0</v>
      </c>
      <c r="O250" s="7">
        <v>0.1</v>
      </c>
      <c r="P250" s="7">
        <v>0.04</v>
      </c>
      <c r="Q250" s="7">
        <v>0</v>
      </c>
      <c r="R250" s="8">
        <v>0</v>
      </c>
      <c r="S250" s="8">
        <v>0</v>
      </c>
      <c r="T250" s="8">
        <v>0.38</v>
      </c>
      <c r="U250" s="8">
        <f t="shared" si="10"/>
        <v>1.89</v>
      </c>
      <c r="V250" s="31">
        <v>1.89</v>
      </c>
      <c r="W250" s="8">
        <v>0</v>
      </c>
      <c r="X250" s="8">
        <v>0.92</v>
      </c>
      <c r="Y250" s="8">
        <v>0.34</v>
      </c>
      <c r="Z250" s="8">
        <v>1.49</v>
      </c>
      <c r="AA250" s="8">
        <v>0</v>
      </c>
      <c r="AB250" s="7">
        <v>0</v>
      </c>
      <c r="AC250" s="7">
        <v>0</v>
      </c>
      <c r="AD250" s="9">
        <f t="shared" si="11"/>
        <v>5.67</v>
      </c>
      <c r="AE250" s="10" t="e">
        <f>#REF!+AD250</f>
        <v>#REF!</v>
      </c>
    </row>
    <row r="251" spans="1:50">
      <c r="A251" s="6" t="s">
        <v>278</v>
      </c>
      <c r="B251" s="7">
        <v>10.93</v>
      </c>
      <c r="C251" s="7">
        <v>0</v>
      </c>
      <c r="D251" s="8">
        <v>0</v>
      </c>
      <c r="E251" s="8">
        <v>0</v>
      </c>
      <c r="F251" s="31">
        <v>0</v>
      </c>
      <c r="G251" s="8">
        <f>0.16+2</f>
        <v>2.16</v>
      </c>
      <c r="H251" s="8">
        <v>2.71</v>
      </c>
      <c r="I251" s="8">
        <v>0.55000000000000004</v>
      </c>
      <c r="J251" s="8">
        <v>0</v>
      </c>
      <c r="K251" s="8">
        <v>0.19</v>
      </c>
      <c r="L251" s="8">
        <v>0</v>
      </c>
      <c r="M251" s="8">
        <v>0.16</v>
      </c>
      <c r="N251" s="7">
        <v>0</v>
      </c>
      <c r="O251" s="7">
        <v>0.1</v>
      </c>
      <c r="P251" s="7">
        <v>0.04</v>
      </c>
      <c r="Q251" s="7">
        <v>0</v>
      </c>
      <c r="R251" s="8">
        <v>0</v>
      </c>
      <c r="S251" s="8">
        <v>0</v>
      </c>
      <c r="T251" s="8">
        <v>0.38</v>
      </c>
      <c r="U251" s="8">
        <f t="shared" si="10"/>
        <v>1.89</v>
      </c>
      <c r="V251" s="31">
        <v>1.89</v>
      </c>
      <c r="W251" s="8">
        <v>0</v>
      </c>
      <c r="X251" s="8">
        <v>0.92</v>
      </c>
      <c r="Y251" s="8">
        <v>0.34</v>
      </c>
      <c r="Z251" s="8">
        <v>1.49</v>
      </c>
      <c r="AA251" s="8">
        <v>0</v>
      </c>
      <c r="AB251" s="7">
        <v>0</v>
      </c>
      <c r="AC251" s="7">
        <v>0</v>
      </c>
      <c r="AD251" s="9">
        <f t="shared" si="11"/>
        <v>0</v>
      </c>
      <c r="AE251" s="10" t="e">
        <f>#REF!+AD251</f>
        <v>#REF!</v>
      </c>
    </row>
    <row r="252" spans="1:50" s="12" customFormat="1">
      <c r="A252" s="6" t="s">
        <v>279</v>
      </c>
      <c r="B252" s="7">
        <v>8.89</v>
      </c>
      <c r="C252" s="7">
        <v>0</v>
      </c>
      <c r="D252" s="8">
        <v>0</v>
      </c>
      <c r="E252" s="8">
        <v>0</v>
      </c>
      <c r="F252" s="31">
        <v>0</v>
      </c>
      <c r="G252" s="8">
        <v>1.28</v>
      </c>
      <c r="H252" s="8">
        <v>0</v>
      </c>
      <c r="I252" s="8">
        <v>0.1</v>
      </c>
      <c r="J252" s="8">
        <v>0</v>
      </c>
      <c r="K252" s="8">
        <v>0.19</v>
      </c>
      <c r="L252" s="8">
        <v>0</v>
      </c>
      <c r="M252" s="8">
        <v>0.16</v>
      </c>
      <c r="N252" s="7">
        <v>0</v>
      </c>
      <c r="O252" s="7">
        <v>0</v>
      </c>
      <c r="P252" s="7">
        <v>0.04</v>
      </c>
      <c r="Q252" s="7">
        <v>0</v>
      </c>
      <c r="R252" s="8">
        <v>0</v>
      </c>
      <c r="S252" s="8">
        <v>0</v>
      </c>
      <c r="T252" s="8">
        <v>0.38</v>
      </c>
      <c r="U252" s="8">
        <f t="shared" si="10"/>
        <v>1.89</v>
      </c>
      <c r="V252" s="31">
        <v>1.89</v>
      </c>
      <c r="W252" s="8">
        <v>0</v>
      </c>
      <c r="X252" s="8">
        <v>0.92</v>
      </c>
      <c r="Y252" s="8">
        <v>0.34</v>
      </c>
      <c r="Z252" s="8">
        <v>1.49</v>
      </c>
      <c r="AA252" s="8">
        <v>0</v>
      </c>
      <c r="AB252" s="7">
        <v>0</v>
      </c>
      <c r="AC252" s="7">
        <v>0</v>
      </c>
      <c r="AD252" s="9">
        <f t="shared" si="11"/>
        <v>2.1000000000000005</v>
      </c>
      <c r="AE252" s="10" t="e">
        <f>#REF!+AD252</f>
        <v>#REF!</v>
      </c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</row>
    <row r="253" spans="1:50" s="12" customFormat="1">
      <c r="A253" s="6" t="s">
        <v>280</v>
      </c>
      <c r="B253" s="7">
        <v>12.33</v>
      </c>
      <c r="C253" s="7">
        <v>0</v>
      </c>
      <c r="D253" s="8">
        <v>0</v>
      </c>
      <c r="E253" s="8">
        <v>0</v>
      </c>
      <c r="F253" s="31">
        <v>0</v>
      </c>
      <c r="G253" s="8">
        <v>1.63</v>
      </c>
      <c r="H253" s="8">
        <v>0</v>
      </c>
      <c r="I253" s="8">
        <v>0.32</v>
      </c>
      <c r="J253" s="8">
        <v>0</v>
      </c>
      <c r="K253" s="8">
        <v>0.19</v>
      </c>
      <c r="L253" s="8">
        <v>0</v>
      </c>
      <c r="M253" s="8">
        <v>0.16</v>
      </c>
      <c r="N253" s="7">
        <v>0</v>
      </c>
      <c r="O253" s="7">
        <v>0</v>
      </c>
      <c r="P253" s="7">
        <v>0.04</v>
      </c>
      <c r="Q253" s="7">
        <v>0</v>
      </c>
      <c r="R253" s="8">
        <v>0</v>
      </c>
      <c r="S253" s="8">
        <v>0</v>
      </c>
      <c r="T253" s="8">
        <v>0.38</v>
      </c>
      <c r="U253" s="8">
        <f t="shared" si="10"/>
        <v>1.89</v>
      </c>
      <c r="V253" s="31">
        <v>1.89</v>
      </c>
      <c r="W253" s="8">
        <v>0</v>
      </c>
      <c r="X253" s="8">
        <v>0.92</v>
      </c>
      <c r="Y253" s="8">
        <v>0.34</v>
      </c>
      <c r="Z253" s="8">
        <v>1.49</v>
      </c>
      <c r="AA253" s="8">
        <v>0</v>
      </c>
      <c r="AB253" s="7">
        <v>0</v>
      </c>
      <c r="AC253" s="7">
        <v>0</v>
      </c>
      <c r="AD253" s="9">
        <f t="shared" si="11"/>
        <v>4.97</v>
      </c>
      <c r="AE253" s="10" t="e">
        <f>#REF!+AD253</f>
        <v>#REF!</v>
      </c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</row>
    <row r="254" spans="1:50" s="12" customFormat="1">
      <c r="A254" s="6" t="s">
        <v>281</v>
      </c>
      <c r="B254" s="7">
        <v>7.67</v>
      </c>
      <c r="C254" s="7">
        <v>0</v>
      </c>
      <c r="D254" s="8">
        <v>0</v>
      </c>
      <c r="E254" s="8">
        <v>0</v>
      </c>
      <c r="F254" s="31">
        <v>0</v>
      </c>
      <c r="G254" s="8">
        <v>1.63</v>
      </c>
      <c r="H254" s="8">
        <v>0</v>
      </c>
      <c r="I254" s="8">
        <v>0.32</v>
      </c>
      <c r="J254" s="8">
        <v>0</v>
      </c>
      <c r="K254" s="8">
        <v>0.19</v>
      </c>
      <c r="L254" s="8">
        <v>0</v>
      </c>
      <c r="M254" s="8">
        <v>0.16</v>
      </c>
      <c r="N254" s="7">
        <v>0</v>
      </c>
      <c r="O254" s="7">
        <v>0</v>
      </c>
      <c r="P254" s="7">
        <v>0.04</v>
      </c>
      <c r="Q254" s="7">
        <v>0</v>
      </c>
      <c r="R254" s="8">
        <v>0</v>
      </c>
      <c r="S254" s="8">
        <v>0</v>
      </c>
      <c r="T254" s="8">
        <v>0.38</v>
      </c>
      <c r="U254" s="8">
        <f t="shared" si="10"/>
        <v>1.89</v>
      </c>
      <c r="V254" s="31">
        <v>1.89</v>
      </c>
      <c r="W254" s="8">
        <v>0</v>
      </c>
      <c r="X254" s="8">
        <v>0.92</v>
      </c>
      <c r="Y254" s="8">
        <v>0.34</v>
      </c>
      <c r="Z254" s="8">
        <v>1.49</v>
      </c>
      <c r="AA254" s="8">
        <v>0</v>
      </c>
      <c r="AB254" s="7">
        <v>0</v>
      </c>
      <c r="AC254" s="7">
        <v>0</v>
      </c>
      <c r="AD254" s="9">
        <f t="shared" si="11"/>
        <v>0.30999999999999961</v>
      </c>
      <c r="AE254" s="10" t="e">
        <f>#REF!+AD254</f>
        <v>#REF!</v>
      </c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</row>
    <row r="255" spans="1:50" s="12" customFormat="1">
      <c r="A255" s="6" t="s">
        <v>282</v>
      </c>
      <c r="B255" s="7">
        <v>8.56</v>
      </c>
      <c r="C255" s="7">
        <v>0</v>
      </c>
      <c r="D255" s="8">
        <v>0</v>
      </c>
      <c r="E255" s="8">
        <v>0</v>
      </c>
      <c r="F255" s="31">
        <v>0</v>
      </c>
      <c r="G255" s="8">
        <v>1.55</v>
      </c>
      <c r="H255" s="8">
        <v>0</v>
      </c>
      <c r="I255" s="8">
        <v>0.18</v>
      </c>
      <c r="J255" s="8">
        <v>0</v>
      </c>
      <c r="K255" s="8">
        <v>0.19</v>
      </c>
      <c r="L255" s="8">
        <v>0</v>
      </c>
      <c r="M255" s="8">
        <v>0.16</v>
      </c>
      <c r="N255" s="7">
        <v>0</v>
      </c>
      <c r="O255" s="7">
        <v>0.1</v>
      </c>
      <c r="P255" s="7">
        <v>0.04</v>
      </c>
      <c r="Q255" s="7">
        <v>0</v>
      </c>
      <c r="R255" s="8">
        <v>0</v>
      </c>
      <c r="S255" s="8">
        <v>0</v>
      </c>
      <c r="T255" s="8">
        <v>0.38</v>
      </c>
      <c r="U255" s="8">
        <f t="shared" si="10"/>
        <v>1.89</v>
      </c>
      <c r="V255" s="31">
        <v>1.89</v>
      </c>
      <c r="W255" s="8">
        <v>0</v>
      </c>
      <c r="X255" s="8">
        <v>0.92</v>
      </c>
      <c r="Y255" s="8">
        <v>0.34</v>
      </c>
      <c r="Z255" s="8">
        <v>1.49</v>
      </c>
      <c r="AA255" s="8">
        <v>0</v>
      </c>
      <c r="AB255" s="7">
        <v>0</v>
      </c>
      <c r="AC255" s="7">
        <v>0</v>
      </c>
      <c r="AD255" s="9">
        <f t="shared" si="11"/>
        <v>1.3200000000000003</v>
      </c>
      <c r="AE255" s="10" t="e">
        <f>#REF!+AD255</f>
        <v>#REF!</v>
      </c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</row>
    <row r="256" spans="1:50" s="12" customFormat="1">
      <c r="A256" s="6" t="s">
        <v>283</v>
      </c>
      <c r="B256" s="7">
        <v>10.93</v>
      </c>
      <c r="C256" s="7">
        <v>0</v>
      </c>
      <c r="D256" s="8">
        <v>0</v>
      </c>
      <c r="E256" s="8">
        <v>0</v>
      </c>
      <c r="F256" s="31">
        <v>0</v>
      </c>
      <c r="G256" s="8">
        <f>0.16+2</f>
        <v>2.16</v>
      </c>
      <c r="H256" s="8">
        <v>2.71</v>
      </c>
      <c r="I256" s="8">
        <v>0.55000000000000004</v>
      </c>
      <c r="J256" s="8">
        <v>0</v>
      </c>
      <c r="K256" s="8">
        <v>0.19</v>
      </c>
      <c r="L256" s="8">
        <v>0</v>
      </c>
      <c r="M256" s="8">
        <v>0.16</v>
      </c>
      <c r="N256" s="7">
        <v>0</v>
      </c>
      <c r="O256" s="7">
        <v>0.1</v>
      </c>
      <c r="P256" s="7">
        <v>0.04</v>
      </c>
      <c r="Q256" s="7">
        <v>0</v>
      </c>
      <c r="R256" s="8">
        <v>0</v>
      </c>
      <c r="S256" s="8">
        <v>0</v>
      </c>
      <c r="T256" s="8">
        <v>0.38</v>
      </c>
      <c r="U256" s="8">
        <f t="shared" si="10"/>
        <v>1.89</v>
      </c>
      <c r="V256" s="31">
        <v>1.89</v>
      </c>
      <c r="W256" s="8">
        <v>0</v>
      </c>
      <c r="X256" s="8">
        <v>0.92</v>
      </c>
      <c r="Y256" s="8">
        <v>0.34</v>
      </c>
      <c r="Z256" s="8">
        <v>1.49</v>
      </c>
      <c r="AA256" s="8">
        <v>0</v>
      </c>
      <c r="AB256" s="7">
        <v>0</v>
      </c>
      <c r="AC256" s="7">
        <v>0</v>
      </c>
      <c r="AD256" s="9">
        <f t="shared" si="11"/>
        <v>0</v>
      </c>
      <c r="AE256" s="10" t="e">
        <f>#REF!+AD256</f>
        <v>#REF!</v>
      </c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</row>
    <row r="257" spans="1:50" s="12" customFormat="1">
      <c r="A257" s="6" t="s">
        <v>284</v>
      </c>
      <c r="B257" s="7">
        <v>8.93</v>
      </c>
      <c r="C257" s="7">
        <v>0</v>
      </c>
      <c r="D257" s="8">
        <v>0.34</v>
      </c>
      <c r="E257" s="8">
        <v>0</v>
      </c>
      <c r="F257" s="31">
        <v>0.54</v>
      </c>
      <c r="G257" s="8">
        <f>0.15+1.43</f>
        <v>1.5799999999999998</v>
      </c>
      <c r="H257" s="8">
        <v>0.99</v>
      </c>
      <c r="I257" s="8">
        <v>0.21</v>
      </c>
      <c r="J257" s="8">
        <v>0</v>
      </c>
      <c r="K257" s="8">
        <v>0.19</v>
      </c>
      <c r="L257" s="8">
        <v>0</v>
      </c>
      <c r="M257" s="8">
        <v>0.16</v>
      </c>
      <c r="N257" s="7">
        <v>0</v>
      </c>
      <c r="O257" s="7">
        <v>0</v>
      </c>
      <c r="P257" s="7">
        <v>0.04</v>
      </c>
      <c r="Q257" s="7">
        <v>0</v>
      </c>
      <c r="R257" s="8">
        <v>0</v>
      </c>
      <c r="S257" s="8">
        <v>0</v>
      </c>
      <c r="T257" s="8">
        <v>0.31</v>
      </c>
      <c r="U257" s="8">
        <f t="shared" si="10"/>
        <v>2.4299999999999997</v>
      </c>
      <c r="V257" s="31">
        <v>1.89</v>
      </c>
      <c r="W257" s="8">
        <v>0</v>
      </c>
      <c r="X257" s="8">
        <v>0.85</v>
      </c>
      <c r="Y257" s="8">
        <v>0.34</v>
      </c>
      <c r="Z257" s="8">
        <v>1.49</v>
      </c>
      <c r="AA257" s="8">
        <v>0</v>
      </c>
      <c r="AB257" s="7">
        <v>0</v>
      </c>
      <c r="AC257" s="7">
        <v>0</v>
      </c>
      <c r="AD257" s="9">
        <f t="shared" si="11"/>
        <v>0</v>
      </c>
      <c r="AE257" s="10" t="e">
        <f>#REF!+AD257</f>
        <v>#REF!</v>
      </c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</row>
    <row r="258" spans="1:50" s="12" customFormat="1">
      <c r="A258" s="6" t="s">
        <v>285</v>
      </c>
      <c r="B258" s="7">
        <v>6.44</v>
      </c>
      <c r="C258" s="7">
        <v>0</v>
      </c>
      <c r="D258" s="8">
        <v>0.34</v>
      </c>
      <c r="E258" s="8">
        <v>0</v>
      </c>
      <c r="F258" s="31">
        <v>0.54</v>
      </c>
      <c r="G258" s="8">
        <v>0.42</v>
      </c>
      <c r="H258" s="8">
        <v>0.53</v>
      </c>
      <c r="I258" s="8">
        <v>0.15</v>
      </c>
      <c r="J258" s="8">
        <v>0</v>
      </c>
      <c r="K258" s="8">
        <v>0.19</v>
      </c>
      <c r="L258" s="8">
        <v>0</v>
      </c>
      <c r="M258" s="8">
        <v>0.16</v>
      </c>
      <c r="N258" s="7">
        <v>0</v>
      </c>
      <c r="O258" s="7">
        <v>0</v>
      </c>
      <c r="P258" s="7">
        <v>0</v>
      </c>
      <c r="Q258" s="7">
        <v>0</v>
      </c>
      <c r="R258" s="8">
        <v>0</v>
      </c>
      <c r="S258" s="8">
        <v>0</v>
      </c>
      <c r="T258" s="8">
        <v>0.12</v>
      </c>
      <c r="U258" s="8">
        <f t="shared" si="10"/>
        <v>2.4299999999999997</v>
      </c>
      <c r="V258" s="31">
        <v>1.89</v>
      </c>
      <c r="W258" s="8">
        <v>0</v>
      </c>
      <c r="X258" s="8">
        <v>0.76</v>
      </c>
      <c r="Y258" s="8">
        <v>0.34</v>
      </c>
      <c r="Z258" s="8">
        <v>1</v>
      </c>
      <c r="AA258" s="8">
        <v>0</v>
      </c>
      <c r="AB258" s="7">
        <v>0</v>
      </c>
      <c r="AC258" s="7">
        <v>0</v>
      </c>
      <c r="AD258" s="9">
        <f t="shared" si="11"/>
        <v>0</v>
      </c>
      <c r="AE258" s="10" t="e">
        <f>#REF!+AD258</f>
        <v>#REF!</v>
      </c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</row>
    <row r="259" spans="1:50" s="12" customFormat="1">
      <c r="A259" s="6" t="s">
        <v>286</v>
      </c>
      <c r="B259" s="7">
        <v>8.93</v>
      </c>
      <c r="C259" s="7">
        <v>0</v>
      </c>
      <c r="D259" s="8">
        <v>0.34</v>
      </c>
      <c r="E259" s="8">
        <v>0</v>
      </c>
      <c r="F259" s="31">
        <v>0.54</v>
      </c>
      <c r="G259" s="8">
        <f>0.15+1.43</f>
        <v>1.5799999999999998</v>
      </c>
      <c r="H259" s="8">
        <v>0.99</v>
      </c>
      <c r="I259" s="8">
        <v>0.21</v>
      </c>
      <c r="J259" s="8">
        <v>0</v>
      </c>
      <c r="K259" s="8">
        <v>0.19</v>
      </c>
      <c r="L259" s="8">
        <v>0</v>
      </c>
      <c r="M259" s="8">
        <v>0.16</v>
      </c>
      <c r="N259" s="7">
        <v>0</v>
      </c>
      <c r="O259" s="7">
        <v>0</v>
      </c>
      <c r="P259" s="7">
        <v>0.04</v>
      </c>
      <c r="Q259" s="7">
        <v>0</v>
      </c>
      <c r="R259" s="8">
        <v>0</v>
      </c>
      <c r="S259" s="8">
        <v>0</v>
      </c>
      <c r="T259" s="8">
        <v>0.31</v>
      </c>
      <c r="U259" s="8">
        <f t="shared" si="10"/>
        <v>2.4299999999999997</v>
      </c>
      <c r="V259" s="31">
        <v>1.89</v>
      </c>
      <c r="W259" s="8">
        <v>0</v>
      </c>
      <c r="X259" s="8">
        <v>0.85</v>
      </c>
      <c r="Y259" s="8">
        <v>0.34</v>
      </c>
      <c r="Z259" s="8">
        <v>1.49</v>
      </c>
      <c r="AA259" s="8">
        <v>0</v>
      </c>
      <c r="AB259" s="7">
        <v>0</v>
      </c>
      <c r="AC259" s="7">
        <v>0</v>
      </c>
      <c r="AD259" s="9">
        <f t="shared" si="11"/>
        <v>0</v>
      </c>
      <c r="AE259" s="10" t="e">
        <f>#REF!+AD259</f>
        <v>#REF!</v>
      </c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</row>
    <row r="260" spans="1:50" s="12" customFormat="1">
      <c r="A260" s="6" t="s">
        <v>287</v>
      </c>
      <c r="B260" s="7">
        <v>6.44</v>
      </c>
      <c r="C260" s="7">
        <v>0</v>
      </c>
      <c r="D260" s="8">
        <v>0.34</v>
      </c>
      <c r="E260" s="8">
        <v>0</v>
      </c>
      <c r="F260" s="31">
        <v>0.54</v>
      </c>
      <c r="G260" s="8">
        <v>0.42</v>
      </c>
      <c r="H260" s="8">
        <v>0.53</v>
      </c>
      <c r="I260" s="8">
        <v>0.15</v>
      </c>
      <c r="J260" s="8">
        <v>0</v>
      </c>
      <c r="K260" s="8">
        <v>0.19</v>
      </c>
      <c r="L260" s="8">
        <v>0</v>
      </c>
      <c r="M260" s="8">
        <v>0.16</v>
      </c>
      <c r="N260" s="7">
        <v>0</v>
      </c>
      <c r="O260" s="7">
        <v>0</v>
      </c>
      <c r="P260" s="7">
        <v>0</v>
      </c>
      <c r="Q260" s="7">
        <v>0</v>
      </c>
      <c r="R260" s="8">
        <v>0</v>
      </c>
      <c r="S260" s="8">
        <v>0</v>
      </c>
      <c r="T260" s="8">
        <v>0.12</v>
      </c>
      <c r="U260" s="8">
        <f t="shared" ref="U260:U323" si="12">F260+V260</f>
        <v>2.4299999999999997</v>
      </c>
      <c r="V260" s="31">
        <v>1.89</v>
      </c>
      <c r="W260" s="8">
        <v>0</v>
      </c>
      <c r="X260" s="8">
        <v>0.76</v>
      </c>
      <c r="Y260" s="8">
        <v>0.34</v>
      </c>
      <c r="Z260" s="8">
        <v>1</v>
      </c>
      <c r="AA260" s="8">
        <v>0</v>
      </c>
      <c r="AB260" s="7">
        <v>0</v>
      </c>
      <c r="AC260" s="7">
        <v>0</v>
      </c>
      <c r="AD260" s="9">
        <f t="shared" si="11"/>
        <v>0</v>
      </c>
      <c r="AE260" s="10" t="e">
        <f>#REF!+AD260</f>
        <v>#REF!</v>
      </c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</row>
    <row r="261" spans="1:50" s="12" customFormat="1">
      <c r="A261" s="6" t="s">
        <v>288</v>
      </c>
      <c r="B261" s="7">
        <v>6.44</v>
      </c>
      <c r="C261" s="7">
        <v>0</v>
      </c>
      <c r="D261" s="8">
        <v>0.34</v>
      </c>
      <c r="E261" s="8">
        <v>0</v>
      </c>
      <c r="F261" s="31">
        <v>0.54</v>
      </c>
      <c r="G261" s="8">
        <v>0.42</v>
      </c>
      <c r="H261" s="8">
        <v>0.49</v>
      </c>
      <c r="I261" s="8">
        <v>0.15</v>
      </c>
      <c r="J261" s="8">
        <v>0</v>
      </c>
      <c r="K261" s="8">
        <v>0.19</v>
      </c>
      <c r="L261" s="8">
        <v>0</v>
      </c>
      <c r="M261" s="8">
        <v>0.16</v>
      </c>
      <c r="N261" s="7">
        <v>0</v>
      </c>
      <c r="O261" s="7">
        <v>0</v>
      </c>
      <c r="P261" s="7">
        <v>0.04</v>
      </c>
      <c r="Q261" s="7">
        <v>0</v>
      </c>
      <c r="R261" s="8">
        <v>0</v>
      </c>
      <c r="S261" s="8">
        <v>0</v>
      </c>
      <c r="T261" s="8">
        <v>0.12</v>
      </c>
      <c r="U261" s="8">
        <f t="shared" si="12"/>
        <v>2.4299999999999997</v>
      </c>
      <c r="V261" s="31">
        <v>1.89</v>
      </c>
      <c r="W261" s="8">
        <v>0</v>
      </c>
      <c r="X261" s="8">
        <v>0.76</v>
      </c>
      <c r="Y261" s="8">
        <v>0.34</v>
      </c>
      <c r="Z261" s="8">
        <v>1</v>
      </c>
      <c r="AA261" s="8">
        <v>0</v>
      </c>
      <c r="AB261" s="7">
        <v>0</v>
      </c>
      <c r="AC261" s="7">
        <v>0</v>
      </c>
      <c r="AD261" s="9">
        <f t="shared" si="11"/>
        <v>0</v>
      </c>
      <c r="AE261" s="10" t="e">
        <f>#REF!+AD261</f>
        <v>#REF!</v>
      </c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</row>
    <row r="262" spans="1:50" s="12" customFormat="1">
      <c r="A262" s="6" t="s">
        <v>289</v>
      </c>
      <c r="B262" s="7">
        <v>6.44</v>
      </c>
      <c r="C262" s="7">
        <v>0</v>
      </c>
      <c r="D262" s="8">
        <v>0.34</v>
      </c>
      <c r="E262" s="8">
        <v>0</v>
      </c>
      <c r="F262" s="31">
        <v>0.54</v>
      </c>
      <c r="G262" s="8">
        <v>0.42</v>
      </c>
      <c r="H262" s="8">
        <v>0.53</v>
      </c>
      <c r="I262" s="8">
        <v>0.15</v>
      </c>
      <c r="J262" s="8">
        <v>0</v>
      </c>
      <c r="K262" s="8">
        <v>0.19</v>
      </c>
      <c r="L262" s="8">
        <v>0</v>
      </c>
      <c r="M262" s="8">
        <v>0.16</v>
      </c>
      <c r="N262" s="7">
        <v>0</v>
      </c>
      <c r="O262" s="7">
        <v>0</v>
      </c>
      <c r="P262" s="7">
        <v>0</v>
      </c>
      <c r="Q262" s="7">
        <v>0</v>
      </c>
      <c r="R262" s="8">
        <v>0</v>
      </c>
      <c r="S262" s="8">
        <v>0</v>
      </c>
      <c r="T262" s="8">
        <v>0.12</v>
      </c>
      <c r="U262" s="8">
        <f t="shared" si="12"/>
        <v>2.4299999999999997</v>
      </c>
      <c r="V262" s="31">
        <v>1.89</v>
      </c>
      <c r="W262" s="8">
        <v>0</v>
      </c>
      <c r="X262" s="8">
        <v>0.76</v>
      </c>
      <c r="Y262" s="8">
        <v>0.34</v>
      </c>
      <c r="Z262" s="8">
        <v>1</v>
      </c>
      <c r="AA262" s="8">
        <v>0</v>
      </c>
      <c r="AB262" s="7">
        <v>0</v>
      </c>
      <c r="AC262" s="7">
        <v>0</v>
      </c>
      <c r="AD262" s="9">
        <f t="shared" si="11"/>
        <v>0</v>
      </c>
      <c r="AE262" s="10" t="e">
        <f>#REF!+AD262</f>
        <v>#REF!</v>
      </c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</row>
    <row r="263" spans="1:50" s="12" customFormat="1">
      <c r="A263" s="6" t="s">
        <v>290</v>
      </c>
      <c r="B263" s="7">
        <v>6.44</v>
      </c>
      <c r="C263" s="7">
        <v>0</v>
      </c>
      <c r="D263" s="8">
        <v>0.34</v>
      </c>
      <c r="E263" s="8">
        <v>0</v>
      </c>
      <c r="F263" s="31">
        <v>0.54</v>
      </c>
      <c r="G263" s="8">
        <v>0.42</v>
      </c>
      <c r="H263" s="8">
        <v>0.53</v>
      </c>
      <c r="I263" s="8">
        <v>0.15</v>
      </c>
      <c r="J263" s="8">
        <v>0</v>
      </c>
      <c r="K263" s="8">
        <v>0.19</v>
      </c>
      <c r="L263" s="8">
        <v>0</v>
      </c>
      <c r="M263" s="8">
        <v>0.16</v>
      </c>
      <c r="N263" s="7">
        <v>0</v>
      </c>
      <c r="O263" s="7">
        <v>0</v>
      </c>
      <c r="P263" s="7">
        <v>0</v>
      </c>
      <c r="Q263" s="7">
        <v>0</v>
      </c>
      <c r="R263" s="8">
        <v>0</v>
      </c>
      <c r="S263" s="8">
        <v>0</v>
      </c>
      <c r="T263" s="8">
        <v>0.12</v>
      </c>
      <c r="U263" s="8">
        <f t="shared" si="12"/>
        <v>2.4299999999999997</v>
      </c>
      <c r="V263" s="31">
        <v>1.89</v>
      </c>
      <c r="W263" s="8">
        <v>0</v>
      </c>
      <c r="X263" s="8">
        <v>0.76</v>
      </c>
      <c r="Y263" s="8">
        <v>0.34</v>
      </c>
      <c r="Z263" s="8">
        <v>1</v>
      </c>
      <c r="AA263" s="8">
        <v>0</v>
      </c>
      <c r="AB263" s="7">
        <v>0</v>
      </c>
      <c r="AC263" s="7">
        <v>0</v>
      </c>
      <c r="AD263" s="9">
        <f t="shared" ref="AD263:AD326" si="13">B263-(C263+D263+E263+F263+G263+I263+K263+L263+M263+N263+O263+P263+Q263+R263+S263+T263+V263+X263+Y263+Z263+AA263+H263+W263+AB263+J263+AC263)</f>
        <v>0</v>
      </c>
      <c r="AE263" s="10" t="e">
        <f>#REF!+AD263</f>
        <v>#REF!</v>
      </c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</row>
    <row r="264" spans="1:50" s="12" customFormat="1">
      <c r="A264" s="6" t="s">
        <v>291</v>
      </c>
      <c r="B264" s="7">
        <v>6.44</v>
      </c>
      <c r="C264" s="7">
        <v>0</v>
      </c>
      <c r="D264" s="8">
        <v>0.34</v>
      </c>
      <c r="E264" s="8">
        <v>0</v>
      </c>
      <c r="F264" s="31">
        <v>0.54</v>
      </c>
      <c r="G264" s="8">
        <v>0.42</v>
      </c>
      <c r="H264" s="8">
        <v>0.53</v>
      </c>
      <c r="I264" s="8">
        <v>0.15</v>
      </c>
      <c r="J264" s="8">
        <v>0</v>
      </c>
      <c r="K264" s="8">
        <v>0.19</v>
      </c>
      <c r="L264" s="8">
        <v>0</v>
      </c>
      <c r="M264" s="8">
        <v>0.16</v>
      </c>
      <c r="N264" s="7">
        <v>0</v>
      </c>
      <c r="O264" s="7">
        <v>0</v>
      </c>
      <c r="P264" s="7">
        <v>0</v>
      </c>
      <c r="Q264" s="7">
        <v>0</v>
      </c>
      <c r="R264" s="8">
        <v>0</v>
      </c>
      <c r="S264" s="8">
        <v>0</v>
      </c>
      <c r="T264" s="8">
        <v>0.12</v>
      </c>
      <c r="U264" s="8">
        <f t="shared" si="12"/>
        <v>2.4299999999999997</v>
      </c>
      <c r="V264" s="31">
        <v>1.89</v>
      </c>
      <c r="W264" s="8">
        <v>0</v>
      </c>
      <c r="X264" s="8">
        <v>0.76</v>
      </c>
      <c r="Y264" s="8">
        <v>0.34</v>
      </c>
      <c r="Z264" s="8">
        <v>1</v>
      </c>
      <c r="AA264" s="8">
        <v>0</v>
      </c>
      <c r="AB264" s="7">
        <v>0</v>
      </c>
      <c r="AC264" s="7">
        <v>0</v>
      </c>
      <c r="AD264" s="9">
        <f t="shared" si="13"/>
        <v>0</v>
      </c>
      <c r="AE264" s="10" t="e">
        <f>#REF!+AD264</f>
        <v>#REF!</v>
      </c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</row>
    <row r="265" spans="1:50" s="12" customFormat="1">
      <c r="A265" s="6" t="s">
        <v>292</v>
      </c>
      <c r="B265" s="7">
        <v>6.44</v>
      </c>
      <c r="C265" s="7">
        <v>0</v>
      </c>
      <c r="D265" s="8">
        <v>0.34</v>
      </c>
      <c r="E265" s="8">
        <v>0</v>
      </c>
      <c r="F265" s="31">
        <v>0.54</v>
      </c>
      <c r="G265" s="8">
        <v>0.42</v>
      </c>
      <c r="H265" s="8">
        <v>0.49</v>
      </c>
      <c r="I265" s="8">
        <v>0.15</v>
      </c>
      <c r="J265" s="8">
        <v>0</v>
      </c>
      <c r="K265" s="8">
        <v>0.19</v>
      </c>
      <c r="L265" s="8">
        <v>0</v>
      </c>
      <c r="M265" s="8">
        <v>0.16</v>
      </c>
      <c r="N265" s="7">
        <v>0</v>
      </c>
      <c r="O265" s="7">
        <v>0</v>
      </c>
      <c r="P265" s="7">
        <v>0.04</v>
      </c>
      <c r="Q265" s="7">
        <v>0</v>
      </c>
      <c r="R265" s="8">
        <v>0</v>
      </c>
      <c r="S265" s="8">
        <v>0</v>
      </c>
      <c r="T265" s="8">
        <v>0.12</v>
      </c>
      <c r="U265" s="8">
        <f t="shared" si="12"/>
        <v>2.4299999999999997</v>
      </c>
      <c r="V265" s="31">
        <v>1.89</v>
      </c>
      <c r="W265" s="8">
        <v>0</v>
      </c>
      <c r="X265" s="8">
        <v>0.76</v>
      </c>
      <c r="Y265" s="8">
        <v>0.34</v>
      </c>
      <c r="Z265" s="8">
        <v>1</v>
      </c>
      <c r="AA265" s="8">
        <v>0</v>
      </c>
      <c r="AB265" s="7">
        <v>0</v>
      </c>
      <c r="AC265" s="7">
        <v>0</v>
      </c>
      <c r="AD265" s="9">
        <f t="shared" si="13"/>
        <v>0</v>
      </c>
      <c r="AE265" s="10" t="e">
        <f>#REF!+AD265</f>
        <v>#REF!</v>
      </c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</row>
    <row r="266" spans="1:50" s="12" customFormat="1">
      <c r="A266" s="6" t="s">
        <v>293</v>
      </c>
      <c r="B266" s="7">
        <v>6.44</v>
      </c>
      <c r="C266" s="7">
        <v>0</v>
      </c>
      <c r="D266" s="8">
        <v>0.34</v>
      </c>
      <c r="E266" s="8">
        <v>0</v>
      </c>
      <c r="F266" s="31">
        <v>0.54</v>
      </c>
      <c r="G266" s="8">
        <v>0.42</v>
      </c>
      <c r="H266" s="8">
        <v>0.53</v>
      </c>
      <c r="I266" s="8">
        <v>0.15</v>
      </c>
      <c r="J266" s="8">
        <v>0</v>
      </c>
      <c r="K266" s="8">
        <v>0.19</v>
      </c>
      <c r="L266" s="8">
        <v>0</v>
      </c>
      <c r="M266" s="8">
        <v>0.16</v>
      </c>
      <c r="N266" s="7">
        <v>0</v>
      </c>
      <c r="O266" s="7">
        <v>0</v>
      </c>
      <c r="P266" s="7">
        <v>0</v>
      </c>
      <c r="Q266" s="7">
        <v>0</v>
      </c>
      <c r="R266" s="8">
        <v>0</v>
      </c>
      <c r="S266" s="8">
        <v>0</v>
      </c>
      <c r="T266" s="8">
        <v>0.12</v>
      </c>
      <c r="U266" s="8">
        <f t="shared" si="12"/>
        <v>2.4299999999999997</v>
      </c>
      <c r="V266" s="31">
        <v>1.89</v>
      </c>
      <c r="W266" s="8">
        <v>0</v>
      </c>
      <c r="X266" s="8">
        <v>0.76</v>
      </c>
      <c r="Y266" s="8">
        <v>0.34</v>
      </c>
      <c r="Z266" s="8">
        <v>1</v>
      </c>
      <c r="AA266" s="8">
        <v>0</v>
      </c>
      <c r="AB266" s="7">
        <v>0</v>
      </c>
      <c r="AC266" s="7">
        <v>0</v>
      </c>
      <c r="AD266" s="9">
        <f t="shared" si="13"/>
        <v>0</v>
      </c>
      <c r="AE266" s="10" t="e">
        <f>#REF!+AD266</f>
        <v>#REF!</v>
      </c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</row>
    <row r="267" spans="1:50" s="12" customFormat="1">
      <c r="A267" s="6" t="s">
        <v>294</v>
      </c>
      <c r="B267" s="7">
        <v>6.44</v>
      </c>
      <c r="C267" s="7">
        <v>0</v>
      </c>
      <c r="D267" s="8">
        <v>0.34</v>
      </c>
      <c r="E267" s="8">
        <v>0</v>
      </c>
      <c r="F267" s="31">
        <v>0.54</v>
      </c>
      <c r="G267" s="8">
        <v>0.42</v>
      </c>
      <c r="H267" s="8">
        <v>0.53</v>
      </c>
      <c r="I267" s="8">
        <v>0.15</v>
      </c>
      <c r="J267" s="8">
        <v>0</v>
      </c>
      <c r="K267" s="8">
        <v>0.19</v>
      </c>
      <c r="L267" s="8">
        <v>0</v>
      </c>
      <c r="M267" s="8">
        <v>0.16</v>
      </c>
      <c r="N267" s="7">
        <v>0</v>
      </c>
      <c r="O267" s="7">
        <v>0</v>
      </c>
      <c r="P267" s="7">
        <v>0</v>
      </c>
      <c r="Q267" s="7">
        <v>0</v>
      </c>
      <c r="R267" s="8">
        <v>0</v>
      </c>
      <c r="S267" s="8">
        <v>0</v>
      </c>
      <c r="T267" s="8">
        <v>0.12</v>
      </c>
      <c r="U267" s="8">
        <f t="shared" si="12"/>
        <v>2.4299999999999997</v>
      </c>
      <c r="V267" s="31">
        <v>1.89</v>
      </c>
      <c r="W267" s="8">
        <v>0</v>
      </c>
      <c r="X267" s="8">
        <v>0.76</v>
      </c>
      <c r="Y267" s="8">
        <v>0.34</v>
      </c>
      <c r="Z267" s="8">
        <v>1</v>
      </c>
      <c r="AA267" s="8">
        <v>0</v>
      </c>
      <c r="AB267" s="7">
        <v>0</v>
      </c>
      <c r="AC267" s="7">
        <v>0</v>
      </c>
      <c r="AD267" s="9">
        <f t="shared" si="13"/>
        <v>0</v>
      </c>
      <c r="AE267" s="10" t="e">
        <f>#REF!+AD267</f>
        <v>#REF!</v>
      </c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</row>
    <row r="268" spans="1:50">
      <c r="A268" s="6" t="s">
        <v>295</v>
      </c>
      <c r="B268" s="7">
        <v>6.44</v>
      </c>
      <c r="C268" s="7">
        <v>0</v>
      </c>
      <c r="D268" s="8">
        <v>0.34</v>
      </c>
      <c r="E268" s="8">
        <v>0</v>
      </c>
      <c r="F268" s="31">
        <v>0.54</v>
      </c>
      <c r="G268" s="8">
        <v>0.42</v>
      </c>
      <c r="H268" s="8">
        <v>0.53</v>
      </c>
      <c r="I268" s="8">
        <v>0.15</v>
      </c>
      <c r="J268" s="8">
        <v>0</v>
      </c>
      <c r="K268" s="8">
        <v>0.19</v>
      </c>
      <c r="L268" s="8">
        <v>0</v>
      </c>
      <c r="M268" s="8">
        <v>0.16</v>
      </c>
      <c r="N268" s="7">
        <v>0</v>
      </c>
      <c r="O268" s="7">
        <v>0</v>
      </c>
      <c r="P268" s="7">
        <v>0</v>
      </c>
      <c r="Q268" s="7">
        <v>0</v>
      </c>
      <c r="R268" s="8">
        <v>0</v>
      </c>
      <c r="S268" s="8">
        <v>0</v>
      </c>
      <c r="T268" s="8">
        <v>0.12</v>
      </c>
      <c r="U268" s="8">
        <f t="shared" si="12"/>
        <v>2.4299999999999997</v>
      </c>
      <c r="V268" s="31">
        <v>1.89</v>
      </c>
      <c r="W268" s="8">
        <v>0</v>
      </c>
      <c r="X268" s="8">
        <v>0.76</v>
      </c>
      <c r="Y268" s="8">
        <v>0.34</v>
      </c>
      <c r="Z268" s="8">
        <v>1</v>
      </c>
      <c r="AA268" s="8">
        <v>0</v>
      </c>
      <c r="AB268" s="7">
        <v>0</v>
      </c>
      <c r="AC268" s="7">
        <v>0</v>
      </c>
      <c r="AD268" s="9">
        <f t="shared" si="13"/>
        <v>0</v>
      </c>
      <c r="AE268" s="10" t="e">
        <f>#REF!+AD268</f>
        <v>#REF!</v>
      </c>
    </row>
    <row r="269" spans="1:50">
      <c r="A269" s="6" t="s">
        <v>296</v>
      </c>
      <c r="B269" s="7">
        <v>6.44</v>
      </c>
      <c r="C269" s="7">
        <v>0</v>
      </c>
      <c r="D269" s="8">
        <v>0.34</v>
      </c>
      <c r="E269" s="8">
        <v>0</v>
      </c>
      <c r="F269" s="31">
        <v>0.54</v>
      </c>
      <c r="G269" s="8">
        <v>0.42</v>
      </c>
      <c r="H269" s="8">
        <v>0.53</v>
      </c>
      <c r="I269" s="8">
        <v>0.15</v>
      </c>
      <c r="J269" s="8">
        <v>0</v>
      </c>
      <c r="K269" s="8">
        <v>0.19</v>
      </c>
      <c r="L269" s="8">
        <v>0</v>
      </c>
      <c r="M269" s="8">
        <v>0.16</v>
      </c>
      <c r="N269" s="7">
        <v>0</v>
      </c>
      <c r="O269" s="7">
        <v>0</v>
      </c>
      <c r="P269" s="7">
        <v>0</v>
      </c>
      <c r="Q269" s="7">
        <v>0</v>
      </c>
      <c r="R269" s="8">
        <v>0</v>
      </c>
      <c r="S269" s="8">
        <v>0</v>
      </c>
      <c r="T269" s="8">
        <v>0.12</v>
      </c>
      <c r="U269" s="8">
        <f t="shared" si="12"/>
        <v>2.4299999999999997</v>
      </c>
      <c r="V269" s="31">
        <v>1.89</v>
      </c>
      <c r="W269" s="8">
        <v>0</v>
      </c>
      <c r="X269" s="8">
        <v>0.76</v>
      </c>
      <c r="Y269" s="8">
        <v>0.34</v>
      </c>
      <c r="Z269" s="8">
        <v>1</v>
      </c>
      <c r="AA269" s="8">
        <v>0</v>
      </c>
      <c r="AB269" s="7">
        <v>0</v>
      </c>
      <c r="AC269" s="7">
        <v>0</v>
      </c>
      <c r="AD269" s="9">
        <f t="shared" si="13"/>
        <v>0</v>
      </c>
      <c r="AE269" s="10" t="e">
        <f>#REF!+AD269</f>
        <v>#REF!</v>
      </c>
    </row>
    <row r="270" spans="1:50">
      <c r="A270" s="6" t="s">
        <v>297</v>
      </c>
      <c r="B270" s="7">
        <v>6.44</v>
      </c>
      <c r="C270" s="7">
        <v>0</v>
      </c>
      <c r="D270" s="8">
        <v>0.34</v>
      </c>
      <c r="E270" s="8">
        <v>0</v>
      </c>
      <c r="F270" s="31">
        <v>0.54</v>
      </c>
      <c r="G270" s="8">
        <v>0.42</v>
      </c>
      <c r="H270" s="8">
        <v>0.53</v>
      </c>
      <c r="I270" s="8">
        <v>0.15</v>
      </c>
      <c r="J270" s="8">
        <v>0</v>
      </c>
      <c r="K270" s="8">
        <v>0.19</v>
      </c>
      <c r="L270" s="8">
        <v>0</v>
      </c>
      <c r="M270" s="8">
        <v>0.16</v>
      </c>
      <c r="N270" s="7">
        <v>0</v>
      </c>
      <c r="O270" s="7">
        <v>0</v>
      </c>
      <c r="P270" s="7">
        <v>0</v>
      </c>
      <c r="Q270" s="7">
        <v>0</v>
      </c>
      <c r="R270" s="8">
        <v>0</v>
      </c>
      <c r="S270" s="8">
        <v>0</v>
      </c>
      <c r="T270" s="8">
        <v>0.12</v>
      </c>
      <c r="U270" s="8">
        <f t="shared" si="12"/>
        <v>2.4299999999999997</v>
      </c>
      <c r="V270" s="31">
        <v>1.89</v>
      </c>
      <c r="W270" s="8">
        <v>0</v>
      </c>
      <c r="X270" s="8">
        <v>0.76</v>
      </c>
      <c r="Y270" s="8">
        <v>0.34</v>
      </c>
      <c r="Z270" s="8">
        <v>1</v>
      </c>
      <c r="AA270" s="8">
        <v>0</v>
      </c>
      <c r="AB270" s="7">
        <v>0</v>
      </c>
      <c r="AC270" s="7">
        <v>0</v>
      </c>
      <c r="AD270" s="9">
        <f t="shared" si="13"/>
        <v>0</v>
      </c>
      <c r="AE270" s="10" t="e">
        <f>#REF!+AD270</f>
        <v>#REF!</v>
      </c>
    </row>
    <row r="271" spans="1:50">
      <c r="A271" s="6" t="s">
        <v>298</v>
      </c>
      <c r="B271" s="7">
        <v>6.44</v>
      </c>
      <c r="C271" s="7">
        <v>0</v>
      </c>
      <c r="D271" s="8">
        <v>0.34</v>
      </c>
      <c r="E271" s="8">
        <v>0</v>
      </c>
      <c r="F271" s="31">
        <v>0.54</v>
      </c>
      <c r="G271" s="8">
        <v>0.42</v>
      </c>
      <c r="H271" s="8">
        <v>0.53</v>
      </c>
      <c r="I271" s="8">
        <v>0.15</v>
      </c>
      <c r="J271" s="8">
        <v>0</v>
      </c>
      <c r="K271" s="8">
        <v>0.19</v>
      </c>
      <c r="L271" s="8">
        <v>0</v>
      </c>
      <c r="M271" s="8">
        <v>0.16</v>
      </c>
      <c r="N271" s="7">
        <v>0</v>
      </c>
      <c r="O271" s="7">
        <v>0</v>
      </c>
      <c r="P271" s="7">
        <v>0</v>
      </c>
      <c r="Q271" s="7">
        <v>0</v>
      </c>
      <c r="R271" s="8">
        <v>0</v>
      </c>
      <c r="S271" s="8">
        <v>0</v>
      </c>
      <c r="T271" s="8">
        <v>0.12</v>
      </c>
      <c r="U271" s="8">
        <f t="shared" si="12"/>
        <v>2.4299999999999997</v>
      </c>
      <c r="V271" s="31">
        <v>1.89</v>
      </c>
      <c r="W271" s="8">
        <v>0</v>
      </c>
      <c r="X271" s="8">
        <v>0.76</v>
      </c>
      <c r="Y271" s="8">
        <v>0.34</v>
      </c>
      <c r="Z271" s="8">
        <v>1</v>
      </c>
      <c r="AA271" s="8">
        <v>0</v>
      </c>
      <c r="AB271" s="7">
        <v>0</v>
      </c>
      <c r="AC271" s="7">
        <v>0</v>
      </c>
      <c r="AD271" s="9">
        <f t="shared" si="13"/>
        <v>0</v>
      </c>
      <c r="AE271" s="10" t="e">
        <f>#REF!+AD271</f>
        <v>#REF!</v>
      </c>
    </row>
    <row r="272" spans="1:50">
      <c r="A272" s="6" t="s">
        <v>299</v>
      </c>
      <c r="B272" s="7">
        <v>6.44</v>
      </c>
      <c r="C272" s="7">
        <v>0</v>
      </c>
      <c r="D272" s="8">
        <v>0.34</v>
      </c>
      <c r="E272" s="8">
        <v>0</v>
      </c>
      <c r="F272" s="31">
        <v>0.54</v>
      </c>
      <c r="G272" s="8">
        <v>0.42</v>
      </c>
      <c r="H272" s="8">
        <v>0.53</v>
      </c>
      <c r="I272" s="8">
        <v>0.15</v>
      </c>
      <c r="J272" s="8">
        <v>0</v>
      </c>
      <c r="K272" s="8">
        <v>0.19</v>
      </c>
      <c r="L272" s="8">
        <v>0</v>
      </c>
      <c r="M272" s="8">
        <v>0.16</v>
      </c>
      <c r="N272" s="7">
        <v>0</v>
      </c>
      <c r="O272" s="7">
        <v>0</v>
      </c>
      <c r="P272" s="7">
        <v>0</v>
      </c>
      <c r="Q272" s="7">
        <v>0</v>
      </c>
      <c r="R272" s="8">
        <v>0</v>
      </c>
      <c r="S272" s="8">
        <v>0</v>
      </c>
      <c r="T272" s="8">
        <v>0.12</v>
      </c>
      <c r="U272" s="8">
        <f t="shared" si="12"/>
        <v>2.4299999999999997</v>
      </c>
      <c r="V272" s="31">
        <v>1.89</v>
      </c>
      <c r="W272" s="8">
        <v>0</v>
      </c>
      <c r="X272" s="8">
        <v>0.76</v>
      </c>
      <c r="Y272" s="8">
        <v>0.34</v>
      </c>
      <c r="Z272" s="8">
        <v>1</v>
      </c>
      <c r="AA272" s="8">
        <v>0</v>
      </c>
      <c r="AB272" s="7">
        <v>0</v>
      </c>
      <c r="AC272" s="7">
        <v>0</v>
      </c>
      <c r="AD272" s="9">
        <f t="shared" si="13"/>
        <v>0</v>
      </c>
      <c r="AE272" s="10" t="e">
        <f>#REF!+AD272</f>
        <v>#REF!</v>
      </c>
    </row>
    <row r="273" spans="1:50">
      <c r="A273" s="6" t="s">
        <v>300</v>
      </c>
      <c r="B273" s="7">
        <v>6.44</v>
      </c>
      <c r="C273" s="7">
        <v>0</v>
      </c>
      <c r="D273" s="8">
        <v>0.34</v>
      </c>
      <c r="E273" s="8">
        <v>0</v>
      </c>
      <c r="F273" s="31">
        <v>0.54</v>
      </c>
      <c r="G273" s="8">
        <v>0.42</v>
      </c>
      <c r="H273" s="8">
        <v>0.49</v>
      </c>
      <c r="I273" s="8">
        <v>0.15</v>
      </c>
      <c r="J273" s="8">
        <v>0</v>
      </c>
      <c r="K273" s="8">
        <v>0.19</v>
      </c>
      <c r="L273" s="8">
        <v>0</v>
      </c>
      <c r="M273" s="8">
        <v>0.16</v>
      </c>
      <c r="N273" s="7">
        <v>0</v>
      </c>
      <c r="O273" s="7">
        <v>0</v>
      </c>
      <c r="P273" s="7">
        <v>0.04</v>
      </c>
      <c r="Q273" s="7">
        <v>0</v>
      </c>
      <c r="R273" s="8">
        <v>0</v>
      </c>
      <c r="S273" s="8">
        <v>0</v>
      </c>
      <c r="T273" s="8">
        <v>0.12</v>
      </c>
      <c r="U273" s="8">
        <f t="shared" si="12"/>
        <v>2.4299999999999997</v>
      </c>
      <c r="V273" s="31">
        <v>1.89</v>
      </c>
      <c r="W273" s="8">
        <v>0</v>
      </c>
      <c r="X273" s="8">
        <v>0.76</v>
      </c>
      <c r="Y273" s="8">
        <v>0.34</v>
      </c>
      <c r="Z273" s="8">
        <v>1</v>
      </c>
      <c r="AA273" s="8">
        <v>0</v>
      </c>
      <c r="AB273" s="7">
        <v>0</v>
      </c>
      <c r="AC273" s="7">
        <v>0</v>
      </c>
      <c r="AD273" s="9">
        <f t="shared" si="13"/>
        <v>0</v>
      </c>
      <c r="AE273" s="10" t="e">
        <f>#REF!+AD273</f>
        <v>#REF!</v>
      </c>
    </row>
    <row r="274" spans="1:50">
      <c r="A274" s="6" t="s">
        <v>301</v>
      </c>
      <c r="B274" s="7">
        <v>6.44</v>
      </c>
      <c r="C274" s="7">
        <v>0</v>
      </c>
      <c r="D274" s="8">
        <v>0.34</v>
      </c>
      <c r="E274" s="8">
        <v>0</v>
      </c>
      <c r="F274" s="31">
        <v>0.54</v>
      </c>
      <c r="G274" s="8">
        <v>0.42</v>
      </c>
      <c r="H274" s="8">
        <v>0.53</v>
      </c>
      <c r="I274" s="8">
        <v>0.15</v>
      </c>
      <c r="J274" s="8">
        <v>0</v>
      </c>
      <c r="K274" s="8">
        <v>0.19</v>
      </c>
      <c r="L274" s="8">
        <v>0</v>
      </c>
      <c r="M274" s="8">
        <v>0.16</v>
      </c>
      <c r="N274" s="7">
        <v>0</v>
      </c>
      <c r="O274" s="7">
        <v>0</v>
      </c>
      <c r="P274" s="7">
        <v>0</v>
      </c>
      <c r="Q274" s="7">
        <v>0</v>
      </c>
      <c r="R274" s="8">
        <v>0</v>
      </c>
      <c r="S274" s="8">
        <v>0</v>
      </c>
      <c r="T274" s="8">
        <v>0.12</v>
      </c>
      <c r="U274" s="8">
        <f t="shared" si="12"/>
        <v>2.4299999999999997</v>
      </c>
      <c r="V274" s="31">
        <v>1.89</v>
      </c>
      <c r="W274" s="8">
        <v>0</v>
      </c>
      <c r="X274" s="8">
        <v>0.76</v>
      </c>
      <c r="Y274" s="8">
        <v>0.34</v>
      </c>
      <c r="Z274" s="8">
        <v>1</v>
      </c>
      <c r="AA274" s="8">
        <v>0</v>
      </c>
      <c r="AB274" s="7">
        <v>0</v>
      </c>
      <c r="AC274" s="7">
        <v>0</v>
      </c>
      <c r="AD274" s="9">
        <f t="shared" si="13"/>
        <v>0</v>
      </c>
      <c r="AE274" s="10" t="e">
        <f>#REF!+AD274</f>
        <v>#REF!</v>
      </c>
    </row>
    <row r="275" spans="1:50">
      <c r="A275" s="6" t="s">
        <v>302</v>
      </c>
      <c r="B275" s="7">
        <v>6.44</v>
      </c>
      <c r="C275" s="7">
        <v>0</v>
      </c>
      <c r="D275" s="8">
        <v>0.34</v>
      </c>
      <c r="E275" s="8">
        <v>0</v>
      </c>
      <c r="F275" s="31">
        <v>0.54</v>
      </c>
      <c r="G275" s="8">
        <v>0.42</v>
      </c>
      <c r="H275" s="8">
        <v>0.53</v>
      </c>
      <c r="I275" s="8">
        <v>0.15</v>
      </c>
      <c r="J275" s="8">
        <v>0</v>
      </c>
      <c r="K275" s="8">
        <v>0.19</v>
      </c>
      <c r="L275" s="8">
        <v>0</v>
      </c>
      <c r="M275" s="8">
        <v>0.16</v>
      </c>
      <c r="N275" s="7">
        <v>0</v>
      </c>
      <c r="O275" s="7">
        <v>0</v>
      </c>
      <c r="P275" s="7">
        <v>0</v>
      </c>
      <c r="Q275" s="7">
        <v>0</v>
      </c>
      <c r="R275" s="8">
        <v>0</v>
      </c>
      <c r="S275" s="8">
        <v>0</v>
      </c>
      <c r="T275" s="8">
        <v>0.12</v>
      </c>
      <c r="U275" s="8">
        <f t="shared" si="12"/>
        <v>2.4299999999999997</v>
      </c>
      <c r="V275" s="31">
        <v>1.89</v>
      </c>
      <c r="W275" s="8">
        <v>0</v>
      </c>
      <c r="X275" s="8">
        <v>0.76</v>
      </c>
      <c r="Y275" s="8">
        <v>0.34</v>
      </c>
      <c r="Z275" s="8">
        <v>1</v>
      </c>
      <c r="AA275" s="8">
        <v>0</v>
      </c>
      <c r="AB275" s="7">
        <v>0</v>
      </c>
      <c r="AC275" s="7">
        <v>0</v>
      </c>
      <c r="AD275" s="9">
        <f t="shared" si="13"/>
        <v>0</v>
      </c>
      <c r="AE275" s="10" t="e">
        <f>#REF!+AD275</f>
        <v>#REF!</v>
      </c>
    </row>
    <row r="276" spans="1:50">
      <c r="A276" s="6" t="s">
        <v>303</v>
      </c>
      <c r="B276" s="7">
        <v>6.44</v>
      </c>
      <c r="C276" s="7">
        <v>0</v>
      </c>
      <c r="D276" s="8">
        <v>0.34</v>
      </c>
      <c r="E276" s="8">
        <v>0</v>
      </c>
      <c r="F276" s="31">
        <v>0.54</v>
      </c>
      <c r="G276" s="8">
        <v>0.42</v>
      </c>
      <c r="H276" s="8">
        <v>0.53</v>
      </c>
      <c r="I276" s="8">
        <v>0.15</v>
      </c>
      <c r="J276" s="8">
        <v>0</v>
      </c>
      <c r="K276" s="8">
        <v>0.19</v>
      </c>
      <c r="L276" s="8">
        <v>0</v>
      </c>
      <c r="M276" s="8">
        <v>0.16</v>
      </c>
      <c r="N276" s="7">
        <v>0</v>
      </c>
      <c r="O276" s="7">
        <v>0</v>
      </c>
      <c r="P276" s="7">
        <v>0</v>
      </c>
      <c r="Q276" s="7">
        <v>0</v>
      </c>
      <c r="R276" s="8">
        <v>0</v>
      </c>
      <c r="S276" s="8">
        <v>0</v>
      </c>
      <c r="T276" s="8">
        <v>0.12</v>
      </c>
      <c r="U276" s="8">
        <f t="shared" si="12"/>
        <v>2.4299999999999997</v>
      </c>
      <c r="V276" s="31">
        <v>1.89</v>
      </c>
      <c r="W276" s="8">
        <v>0</v>
      </c>
      <c r="X276" s="8">
        <v>0.76</v>
      </c>
      <c r="Y276" s="8">
        <v>0.34</v>
      </c>
      <c r="Z276" s="8">
        <v>1</v>
      </c>
      <c r="AA276" s="8">
        <v>0</v>
      </c>
      <c r="AB276" s="7">
        <v>0</v>
      </c>
      <c r="AC276" s="7">
        <v>0</v>
      </c>
      <c r="AD276" s="9">
        <f t="shared" si="13"/>
        <v>0</v>
      </c>
      <c r="AE276" s="10" t="e">
        <f>#REF!+AD276</f>
        <v>#REF!</v>
      </c>
    </row>
    <row r="277" spans="1:50">
      <c r="A277" s="6" t="s">
        <v>304</v>
      </c>
      <c r="B277" s="7">
        <v>5.75</v>
      </c>
      <c r="C277" s="7">
        <v>0</v>
      </c>
      <c r="D277" s="8">
        <v>0.34</v>
      </c>
      <c r="E277" s="8">
        <v>0</v>
      </c>
      <c r="F277" s="31">
        <v>0.54</v>
      </c>
      <c r="G277" s="8">
        <v>0.23</v>
      </c>
      <c r="H277" s="8">
        <v>0.13</v>
      </c>
      <c r="I277" s="8">
        <v>0.05</v>
      </c>
      <c r="J277" s="8">
        <v>0</v>
      </c>
      <c r="K277" s="8">
        <v>0.19</v>
      </c>
      <c r="L277" s="8">
        <v>0</v>
      </c>
      <c r="M277" s="8">
        <v>0.16</v>
      </c>
      <c r="N277" s="7">
        <v>0</v>
      </c>
      <c r="O277" s="7">
        <v>0</v>
      </c>
      <c r="P277" s="7">
        <v>0</v>
      </c>
      <c r="Q277" s="7">
        <v>0</v>
      </c>
      <c r="R277" s="8">
        <v>0</v>
      </c>
      <c r="S277" s="8">
        <v>0</v>
      </c>
      <c r="T277" s="8">
        <v>0.12</v>
      </c>
      <c r="U277" s="8">
        <f t="shared" si="12"/>
        <v>2.4299999999999997</v>
      </c>
      <c r="V277" s="31">
        <v>1.89</v>
      </c>
      <c r="W277" s="8">
        <v>0</v>
      </c>
      <c r="X277" s="8">
        <v>0.76</v>
      </c>
      <c r="Y277" s="8">
        <v>0.34</v>
      </c>
      <c r="Z277" s="8">
        <v>1</v>
      </c>
      <c r="AA277" s="8">
        <v>0</v>
      </c>
      <c r="AB277" s="7">
        <v>0</v>
      </c>
      <c r="AC277" s="7">
        <v>0</v>
      </c>
      <c r="AD277" s="9">
        <f t="shared" si="13"/>
        <v>0</v>
      </c>
      <c r="AE277" s="10" t="e">
        <f>#REF!+AD277</f>
        <v>#REF!</v>
      </c>
    </row>
    <row r="278" spans="1:50">
      <c r="A278" s="6" t="s">
        <v>305</v>
      </c>
      <c r="B278" s="7">
        <v>6.44</v>
      </c>
      <c r="C278" s="7">
        <v>0</v>
      </c>
      <c r="D278" s="8">
        <v>0.34</v>
      </c>
      <c r="E278" s="8">
        <v>0</v>
      </c>
      <c r="F278" s="31">
        <v>0.54</v>
      </c>
      <c r="G278" s="8">
        <v>0.42</v>
      </c>
      <c r="H278" s="8">
        <v>0.53</v>
      </c>
      <c r="I278" s="8">
        <v>0.15</v>
      </c>
      <c r="J278" s="8">
        <v>0</v>
      </c>
      <c r="K278" s="8">
        <v>0.19</v>
      </c>
      <c r="L278" s="8">
        <v>0</v>
      </c>
      <c r="M278" s="8">
        <v>0.16</v>
      </c>
      <c r="N278" s="7">
        <v>0</v>
      </c>
      <c r="O278" s="7">
        <v>0</v>
      </c>
      <c r="P278" s="7">
        <v>0</v>
      </c>
      <c r="Q278" s="7">
        <v>0</v>
      </c>
      <c r="R278" s="8">
        <v>0</v>
      </c>
      <c r="S278" s="8">
        <v>0</v>
      </c>
      <c r="T278" s="8">
        <v>0.12</v>
      </c>
      <c r="U278" s="8">
        <f t="shared" si="12"/>
        <v>2.4299999999999997</v>
      </c>
      <c r="V278" s="31">
        <v>1.89</v>
      </c>
      <c r="W278" s="8">
        <v>0</v>
      </c>
      <c r="X278" s="8">
        <v>0.76</v>
      </c>
      <c r="Y278" s="8">
        <v>0.34</v>
      </c>
      <c r="Z278" s="8">
        <v>1</v>
      </c>
      <c r="AA278" s="8">
        <v>0</v>
      </c>
      <c r="AB278" s="7">
        <v>0</v>
      </c>
      <c r="AC278" s="7">
        <v>0</v>
      </c>
      <c r="AD278" s="9">
        <f t="shared" si="13"/>
        <v>0</v>
      </c>
      <c r="AE278" s="10" t="e">
        <f>#REF!+AD278</f>
        <v>#REF!</v>
      </c>
    </row>
    <row r="279" spans="1:50">
      <c r="A279" s="6" t="s">
        <v>306</v>
      </c>
      <c r="B279" s="7">
        <v>7.11</v>
      </c>
      <c r="C279" s="7">
        <v>0</v>
      </c>
      <c r="D279" s="8">
        <v>0.34</v>
      </c>
      <c r="E279" s="8">
        <v>0</v>
      </c>
      <c r="F279" s="31">
        <v>0.54</v>
      </c>
      <c r="G279" s="8">
        <v>1.08</v>
      </c>
      <c r="H279" s="8">
        <v>0.02</v>
      </c>
      <c r="I279" s="8">
        <v>0.09</v>
      </c>
      <c r="J279" s="8">
        <v>0</v>
      </c>
      <c r="K279" s="8">
        <v>0</v>
      </c>
      <c r="L279" s="8">
        <v>0</v>
      </c>
      <c r="M279" s="8">
        <v>0.16</v>
      </c>
      <c r="N279" s="7">
        <v>0</v>
      </c>
      <c r="O279" s="7">
        <v>0</v>
      </c>
      <c r="P279" s="7">
        <v>0</v>
      </c>
      <c r="Q279" s="7">
        <v>0</v>
      </c>
      <c r="R279" s="8">
        <v>0</v>
      </c>
      <c r="S279" s="8">
        <v>0</v>
      </c>
      <c r="T279" s="8">
        <v>0.31</v>
      </c>
      <c r="U279" s="8">
        <f t="shared" si="12"/>
        <v>2.4299999999999997</v>
      </c>
      <c r="V279" s="31">
        <v>1.89</v>
      </c>
      <c r="W279" s="8">
        <v>0</v>
      </c>
      <c r="X279" s="8">
        <v>0.85</v>
      </c>
      <c r="Y279" s="8">
        <v>0.34</v>
      </c>
      <c r="Z279" s="8">
        <v>1.49</v>
      </c>
      <c r="AA279" s="8">
        <v>0</v>
      </c>
      <c r="AB279" s="7">
        <v>0</v>
      </c>
      <c r="AC279" s="7">
        <v>0</v>
      </c>
      <c r="AD279" s="9">
        <f t="shared" si="13"/>
        <v>0</v>
      </c>
      <c r="AE279" s="10" t="e">
        <f>#REF!+AD279</f>
        <v>#REF!</v>
      </c>
    </row>
    <row r="280" spans="1:50">
      <c r="A280" s="6" t="s">
        <v>307</v>
      </c>
      <c r="B280" s="7">
        <v>5.75</v>
      </c>
      <c r="C280" s="7">
        <v>0</v>
      </c>
      <c r="D280" s="8">
        <v>0.34</v>
      </c>
      <c r="E280" s="8">
        <v>0</v>
      </c>
      <c r="F280" s="31">
        <v>0.54</v>
      </c>
      <c r="G280" s="8">
        <v>0.23</v>
      </c>
      <c r="H280" s="8">
        <v>0.13</v>
      </c>
      <c r="I280" s="8">
        <v>0.05</v>
      </c>
      <c r="J280" s="8">
        <v>0</v>
      </c>
      <c r="K280" s="8">
        <v>0.19</v>
      </c>
      <c r="L280" s="8">
        <v>0</v>
      </c>
      <c r="M280" s="8">
        <v>0.16</v>
      </c>
      <c r="N280" s="7">
        <v>0</v>
      </c>
      <c r="O280" s="7">
        <v>0</v>
      </c>
      <c r="P280" s="7">
        <v>0</v>
      </c>
      <c r="Q280" s="7">
        <v>0</v>
      </c>
      <c r="R280" s="8">
        <v>0</v>
      </c>
      <c r="S280" s="8">
        <v>0</v>
      </c>
      <c r="T280" s="8">
        <v>0.12</v>
      </c>
      <c r="U280" s="8">
        <f t="shared" si="12"/>
        <v>2.4299999999999997</v>
      </c>
      <c r="V280" s="31">
        <v>1.89</v>
      </c>
      <c r="W280" s="8">
        <v>0</v>
      </c>
      <c r="X280" s="8">
        <v>0.76</v>
      </c>
      <c r="Y280" s="8">
        <v>0.34</v>
      </c>
      <c r="Z280" s="8">
        <v>1</v>
      </c>
      <c r="AA280" s="8">
        <v>0</v>
      </c>
      <c r="AB280" s="7">
        <v>0</v>
      </c>
      <c r="AC280" s="7">
        <v>0</v>
      </c>
      <c r="AD280" s="9">
        <f t="shared" si="13"/>
        <v>0</v>
      </c>
      <c r="AE280" s="10" t="e">
        <f>#REF!+AD280</f>
        <v>#REF!</v>
      </c>
    </row>
    <row r="281" spans="1:50">
      <c r="A281" s="6" t="s">
        <v>308</v>
      </c>
      <c r="B281" s="7">
        <v>8.93</v>
      </c>
      <c r="C281" s="7">
        <v>0</v>
      </c>
      <c r="D281" s="8">
        <v>0.34</v>
      </c>
      <c r="E281" s="8">
        <v>0</v>
      </c>
      <c r="F281" s="31">
        <v>0.54</v>
      </c>
      <c r="G281" s="8">
        <f>0.15+1.43</f>
        <v>1.5799999999999998</v>
      </c>
      <c r="H281" s="8">
        <v>1.03</v>
      </c>
      <c r="I281" s="8">
        <v>0.21</v>
      </c>
      <c r="J281" s="8">
        <v>0</v>
      </c>
      <c r="K281" s="8">
        <v>0.19</v>
      </c>
      <c r="L281" s="8">
        <v>0</v>
      </c>
      <c r="M281" s="8">
        <v>0.16</v>
      </c>
      <c r="N281" s="7">
        <v>0</v>
      </c>
      <c r="O281" s="7">
        <v>0</v>
      </c>
      <c r="P281" s="7">
        <v>0</v>
      </c>
      <c r="Q281" s="7">
        <v>0</v>
      </c>
      <c r="R281" s="8">
        <v>0</v>
      </c>
      <c r="S281" s="8">
        <v>0</v>
      </c>
      <c r="T281" s="8">
        <v>0.31</v>
      </c>
      <c r="U281" s="8">
        <f t="shared" si="12"/>
        <v>2.4299999999999997</v>
      </c>
      <c r="V281" s="31">
        <v>1.89</v>
      </c>
      <c r="W281" s="8">
        <v>0</v>
      </c>
      <c r="X281" s="8">
        <v>0.85</v>
      </c>
      <c r="Y281" s="8">
        <v>0.34</v>
      </c>
      <c r="Z281" s="8">
        <v>1.49</v>
      </c>
      <c r="AA281" s="8">
        <v>0</v>
      </c>
      <c r="AB281" s="7">
        <v>0</v>
      </c>
      <c r="AC281" s="7">
        <v>0</v>
      </c>
      <c r="AD281" s="9">
        <f t="shared" si="13"/>
        <v>0</v>
      </c>
      <c r="AE281" s="10" t="e">
        <f>#REF!+AD281</f>
        <v>#REF!</v>
      </c>
    </row>
    <row r="282" spans="1:50">
      <c r="A282" s="6" t="s">
        <v>309</v>
      </c>
      <c r="B282" s="7">
        <v>6.44</v>
      </c>
      <c r="C282" s="7">
        <v>0</v>
      </c>
      <c r="D282" s="8">
        <v>0.34</v>
      </c>
      <c r="E282" s="8">
        <v>0</v>
      </c>
      <c r="F282" s="31">
        <v>0.54</v>
      </c>
      <c r="G282" s="8">
        <v>0.42</v>
      </c>
      <c r="H282" s="8">
        <v>0.53</v>
      </c>
      <c r="I282" s="8">
        <v>0.15</v>
      </c>
      <c r="J282" s="8">
        <v>0</v>
      </c>
      <c r="K282" s="8">
        <v>0.19</v>
      </c>
      <c r="L282" s="8">
        <v>0</v>
      </c>
      <c r="M282" s="8">
        <v>0.16</v>
      </c>
      <c r="N282" s="7">
        <v>0</v>
      </c>
      <c r="O282" s="7">
        <v>0</v>
      </c>
      <c r="P282" s="7">
        <v>0</v>
      </c>
      <c r="Q282" s="7">
        <v>0</v>
      </c>
      <c r="R282" s="8">
        <v>0</v>
      </c>
      <c r="S282" s="8">
        <v>0</v>
      </c>
      <c r="T282" s="8">
        <v>0.12</v>
      </c>
      <c r="U282" s="8">
        <f t="shared" si="12"/>
        <v>2.4299999999999997</v>
      </c>
      <c r="V282" s="31">
        <v>1.89</v>
      </c>
      <c r="W282" s="8">
        <v>0</v>
      </c>
      <c r="X282" s="8">
        <v>0.76</v>
      </c>
      <c r="Y282" s="8">
        <v>0.34</v>
      </c>
      <c r="Z282" s="8">
        <v>1</v>
      </c>
      <c r="AA282" s="8">
        <v>0</v>
      </c>
      <c r="AB282" s="7">
        <v>0</v>
      </c>
      <c r="AC282" s="7">
        <v>0</v>
      </c>
      <c r="AD282" s="9">
        <f t="shared" si="13"/>
        <v>0</v>
      </c>
      <c r="AE282" s="10" t="e">
        <f>#REF!+AD282</f>
        <v>#REF!</v>
      </c>
    </row>
    <row r="283" spans="1:50">
      <c r="A283" s="6" t="s">
        <v>310</v>
      </c>
      <c r="B283" s="7">
        <v>6.44</v>
      </c>
      <c r="C283" s="7">
        <v>0</v>
      </c>
      <c r="D283" s="8">
        <v>0.34</v>
      </c>
      <c r="E283" s="8">
        <v>0</v>
      </c>
      <c r="F283" s="31">
        <v>0.54</v>
      </c>
      <c r="G283" s="8">
        <v>0.42</v>
      </c>
      <c r="H283" s="8">
        <v>0.53</v>
      </c>
      <c r="I283" s="8">
        <v>0.15</v>
      </c>
      <c r="J283" s="8">
        <v>0</v>
      </c>
      <c r="K283" s="8">
        <v>0.19</v>
      </c>
      <c r="L283" s="8">
        <v>0</v>
      </c>
      <c r="M283" s="8">
        <v>0.16</v>
      </c>
      <c r="N283" s="7">
        <v>0</v>
      </c>
      <c r="O283" s="7">
        <v>0</v>
      </c>
      <c r="P283" s="7">
        <v>0</v>
      </c>
      <c r="Q283" s="7">
        <v>0</v>
      </c>
      <c r="R283" s="8">
        <v>0</v>
      </c>
      <c r="S283" s="8">
        <v>0</v>
      </c>
      <c r="T283" s="8">
        <v>0.12</v>
      </c>
      <c r="U283" s="8">
        <f t="shared" si="12"/>
        <v>2.4299999999999997</v>
      </c>
      <c r="V283" s="31">
        <v>1.89</v>
      </c>
      <c r="W283" s="8">
        <v>0</v>
      </c>
      <c r="X283" s="8">
        <v>0.76</v>
      </c>
      <c r="Y283" s="8">
        <v>0.34</v>
      </c>
      <c r="Z283" s="8">
        <v>1</v>
      </c>
      <c r="AA283" s="8">
        <v>0</v>
      </c>
      <c r="AB283" s="7">
        <v>0</v>
      </c>
      <c r="AC283" s="7">
        <v>0</v>
      </c>
      <c r="AD283" s="9">
        <f t="shared" si="13"/>
        <v>0</v>
      </c>
      <c r="AE283" s="10" t="e">
        <f>#REF!+AD283</f>
        <v>#REF!</v>
      </c>
    </row>
    <row r="284" spans="1:50" s="12" customFormat="1">
      <c r="A284" s="6" t="s">
        <v>311</v>
      </c>
      <c r="B284" s="7">
        <v>6.44</v>
      </c>
      <c r="C284" s="7">
        <v>0</v>
      </c>
      <c r="D284" s="8">
        <v>0.34</v>
      </c>
      <c r="E284" s="8">
        <v>0</v>
      </c>
      <c r="F284" s="31">
        <v>0.54</v>
      </c>
      <c r="G284" s="8">
        <v>0.42</v>
      </c>
      <c r="H284" s="8">
        <v>0.53</v>
      </c>
      <c r="I284" s="8">
        <v>0.15</v>
      </c>
      <c r="J284" s="8">
        <v>0</v>
      </c>
      <c r="K284" s="8">
        <v>0.19</v>
      </c>
      <c r="L284" s="8">
        <v>0</v>
      </c>
      <c r="M284" s="8">
        <v>0.16</v>
      </c>
      <c r="N284" s="7">
        <v>0</v>
      </c>
      <c r="O284" s="7">
        <v>0</v>
      </c>
      <c r="P284" s="7">
        <v>0</v>
      </c>
      <c r="Q284" s="7">
        <v>0</v>
      </c>
      <c r="R284" s="8">
        <v>0</v>
      </c>
      <c r="S284" s="8">
        <v>0</v>
      </c>
      <c r="T284" s="8">
        <v>0.12</v>
      </c>
      <c r="U284" s="8">
        <f t="shared" si="12"/>
        <v>2.4299999999999997</v>
      </c>
      <c r="V284" s="31">
        <v>1.89</v>
      </c>
      <c r="W284" s="8">
        <v>0</v>
      </c>
      <c r="X284" s="8">
        <v>0.76</v>
      </c>
      <c r="Y284" s="8">
        <v>0.34</v>
      </c>
      <c r="Z284" s="8">
        <v>1</v>
      </c>
      <c r="AA284" s="8">
        <v>0</v>
      </c>
      <c r="AB284" s="7">
        <v>0</v>
      </c>
      <c r="AC284" s="7">
        <v>0</v>
      </c>
      <c r="AD284" s="9">
        <f t="shared" si="13"/>
        <v>0</v>
      </c>
      <c r="AE284" s="10" t="e">
        <f>#REF!+AD284</f>
        <v>#REF!</v>
      </c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</row>
    <row r="285" spans="1:50" s="12" customFormat="1">
      <c r="A285" s="6" t="s">
        <v>312</v>
      </c>
      <c r="B285" s="7">
        <v>6.44</v>
      </c>
      <c r="C285" s="7">
        <v>0</v>
      </c>
      <c r="D285" s="8">
        <v>0.34</v>
      </c>
      <c r="E285" s="8">
        <v>0</v>
      </c>
      <c r="F285" s="31">
        <v>0.54</v>
      </c>
      <c r="G285" s="8">
        <v>0.42</v>
      </c>
      <c r="H285" s="8">
        <v>0.53</v>
      </c>
      <c r="I285" s="8">
        <v>0.15</v>
      </c>
      <c r="J285" s="8">
        <v>0</v>
      </c>
      <c r="K285" s="8">
        <v>0.19</v>
      </c>
      <c r="L285" s="8">
        <v>0</v>
      </c>
      <c r="M285" s="8">
        <v>0.16</v>
      </c>
      <c r="N285" s="7">
        <v>0</v>
      </c>
      <c r="O285" s="7">
        <v>0</v>
      </c>
      <c r="P285" s="7">
        <v>0</v>
      </c>
      <c r="Q285" s="7">
        <v>0</v>
      </c>
      <c r="R285" s="8">
        <v>0</v>
      </c>
      <c r="S285" s="8">
        <v>0</v>
      </c>
      <c r="T285" s="8">
        <v>0.12</v>
      </c>
      <c r="U285" s="8">
        <f t="shared" si="12"/>
        <v>2.4299999999999997</v>
      </c>
      <c r="V285" s="31">
        <v>1.89</v>
      </c>
      <c r="W285" s="8">
        <v>0</v>
      </c>
      <c r="X285" s="8">
        <v>0.76</v>
      </c>
      <c r="Y285" s="8">
        <v>0.34</v>
      </c>
      <c r="Z285" s="8">
        <v>1</v>
      </c>
      <c r="AA285" s="8">
        <v>0</v>
      </c>
      <c r="AB285" s="7">
        <v>0</v>
      </c>
      <c r="AC285" s="7">
        <v>0</v>
      </c>
      <c r="AD285" s="9">
        <f t="shared" si="13"/>
        <v>0</v>
      </c>
      <c r="AE285" s="10" t="e">
        <f>#REF!+AD285</f>
        <v>#REF!</v>
      </c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</row>
    <row r="286" spans="1:50" s="12" customFormat="1" ht="16.5" customHeight="1">
      <c r="A286" s="6" t="s">
        <v>313</v>
      </c>
      <c r="B286" s="7">
        <v>20.59</v>
      </c>
      <c r="C286" s="7">
        <v>1.41</v>
      </c>
      <c r="D286" s="8">
        <v>0.34</v>
      </c>
      <c r="E286" s="8">
        <v>1.1399999999999999</v>
      </c>
      <c r="F286" s="31">
        <v>0</v>
      </c>
      <c r="G286" s="8">
        <v>3.37</v>
      </c>
      <c r="H286" s="8">
        <v>0</v>
      </c>
      <c r="I286" s="8">
        <v>0.79</v>
      </c>
      <c r="J286" s="8">
        <v>0.26</v>
      </c>
      <c r="K286" s="8">
        <v>0.11</v>
      </c>
      <c r="L286" s="7">
        <v>0.54</v>
      </c>
      <c r="M286" s="7">
        <v>0</v>
      </c>
      <c r="N286" s="7">
        <v>0.14000000000000001</v>
      </c>
      <c r="O286" s="7">
        <v>0.1</v>
      </c>
      <c r="P286" s="7">
        <v>0.04</v>
      </c>
      <c r="Q286" s="7">
        <f>'[3]Лифт-2015'!G32</f>
        <v>2.8528556500768047</v>
      </c>
      <c r="R286" s="8">
        <f>'[2]Лифт-2015'!L32</f>
        <v>0.53348146617642833</v>
      </c>
      <c r="S286" s="8">
        <f>'[2]Лифт-2015'!P32</f>
        <v>5.5041738573758471E-2</v>
      </c>
      <c r="T286" s="8">
        <v>0.94</v>
      </c>
      <c r="U286" s="8">
        <f t="shared" si="12"/>
        <v>1.63</v>
      </c>
      <c r="V286" s="31">
        <v>1.63</v>
      </c>
      <c r="W286" s="13">
        <v>0.47</v>
      </c>
      <c r="X286" s="8">
        <v>1.22</v>
      </c>
      <c r="Y286" s="8">
        <v>0.34</v>
      </c>
      <c r="Z286" s="8">
        <v>2.2000000000000002</v>
      </c>
      <c r="AA286" s="8">
        <v>0</v>
      </c>
      <c r="AB286" s="7">
        <f>'[2]Лифт-страх.'!G32</f>
        <v>2.5403879341734683E-2</v>
      </c>
      <c r="AC286" s="7">
        <v>0</v>
      </c>
      <c r="AD286" s="9">
        <f t="shared" si="13"/>
        <v>2.0832172658312729</v>
      </c>
      <c r="AE286" s="10" t="e">
        <f>#REF!+AD286</f>
        <v>#REF!</v>
      </c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</row>
    <row r="287" spans="1:50" s="12" customFormat="1">
      <c r="A287" s="6" t="s">
        <v>314</v>
      </c>
      <c r="B287" s="7">
        <v>20</v>
      </c>
      <c r="C287" s="7">
        <v>1.41</v>
      </c>
      <c r="D287" s="8">
        <v>0.34</v>
      </c>
      <c r="E287" s="8">
        <v>0.78</v>
      </c>
      <c r="F287" s="31">
        <v>0</v>
      </c>
      <c r="G287" s="8">
        <v>4.2</v>
      </c>
      <c r="H287" s="8">
        <v>0</v>
      </c>
      <c r="I287" s="8">
        <v>0.96</v>
      </c>
      <c r="J287" s="8">
        <v>0</v>
      </c>
      <c r="K287" s="8">
        <v>0.11</v>
      </c>
      <c r="L287" s="7">
        <v>0.54</v>
      </c>
      <c r="M287" s="7">
        <v>0</v>
      </c>
      <c r="N287" s="7">
        <v>0.14000000000000001</v>
      </c>
      <c r="O287" s="7">
        <v>0.1</v>
      </c>
      <c r="P287" s="7">
        <v>0.04</v>
      </c>
      <c r="Q287" s="7">
        <v>1.35</v>
      </c>
      <c r="R287" s="8">
        <v>0.25</v>
      </c>
      <c r="S287" s="8">
        <v>0.03</v>
      </c>
      <c r="T287" s="8">
        <v>0.94</v>
      </c>
      <c r="U287" s="8">
        <f t="shared" si="12"/>
        <v>1.63</v>
      </c>
      <c r="V287" s="31">
        <v>1.63</v>
      </c>
      <c r="W287" s="8">
        <v>0.17</v>
      </c>
      <c r="X287" s="8">
        <v>1.22</v>
      </c>
      <c r="Y287" s="8">
        <v>0.34</v>
      </c>
      <c r="Z287" s="8">
        <v>2.2000000000000002</v>
      </c>
      <c r="AA287" s="8">
        <v>0</v>
      </c>
      <c r="AB287" s="7">
        <v>0.01</v>
      </c>
      <c r="AC287" s="7">
        <v>0</v>
      </c>
      <c r="AD287" s="9">
        <f t="shared" si="13"/>
        <v>3.2399999999999984</v>
      </c>
      <c r="AE287" s="10" t="e">
        <f>#REF!+AD287</f>
        <v>#REF!</v>
      </c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</row>
    <row r="288" spans="1:50" s="12" customFormat="1">
      <c r="A288" s="6" t="s">
        <v>315</v>
      </c>
      <c r="B288" s="7">
        <v>8.93</v>
      </c>
      <c r="C288" s="7">
        <v>0</v>
      </c>
      <c r="D288" s="8">
        <v>0</v>
      </c>
      <c r="E288" s="8">
        <v>0</v>
      </c>
      <c r="F288" s="31">
        <v>0.54</v>
      </c>
      <c r="G288" s="8">
        <v>1.43</v>
      </c>
      <c r="H288" s="8">
        <v>1.52</v>
      </c>
      <c r="I288" s="8">
        <v>0.21</v>
      </c>
      <c r="J288" s="8">
        <v>0</v>
      </c>
      <c r="K288" s="8">
        <v>0.19</v>
      </c>
      <c r="L288" s="8">
        <v>0</v>
      </c>
      <c r="M288" s="8">
        <v>0.16</v>
      </c>
      <c r="N288" s="7">
        <v>0</v>
      </c>
      <c r="O288" s="7">
        <v>0</v>
      </c>
      <c r="P288" s="7">
        <v>0</v>
      </c>
      <c r="Q288" s="7">
        <v>0</v>
      </c>
      <c r="R288" s="8">
        <v>0</v>
      </c>
      <c r="S288" s="8">
        <v>0</v>
      </c>
      <c r="T288" s="8">
        <v>0.31</v>
      </c>
      <c r="U288" s="8">
        <f t="shared" si="12"/>
        <v>2.4299999999999997</v>
      </c>
      <c r="V288" s="31">
        <v>1.89</v>
      </c>
      <c r="W288" s="8">
        <v>0</v>
      </c>
      <c r="X288" s="8">
        <v>0.85</v>
      </c>
      <c r="Y288" s="8">
        <v>0.34</v>
      </c>
      <c r="Z288" s="8">
        <v>1.49</v>
      </c>
      <c r="AA288" s="8">
        <v>0</v>
      </c>
      <c r="AB288" s="7">
        <v>0</v>
      </c>
      <c r="AC288" s="7">
        <v>0</v>
      </c>
      <c r="AD288" s="9">
        <f t="shared" si="13"/>
        <v>0</v>
      </c>
      <c r="AE288" s="10" t="e">
        <f>#REF!+AD288</f>
        <v>#REF!</v>
      </c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</row>
    <row r="289" spans="1:50" s="12" customFormat="1">
      <c r="A289" s="6" t="s">
        <v>316</v>
      </c>
      <c r="B289" s="7">
        <v>10.93</v>
      </c>
      <c r="C289" s="7">
        <v>0</v>
      </c>
      <c r="D289" s="8">
        <v>0.34</v>
      </c>
      <c r="E289" s="8">
        <v>0</v>
      </c>
      <c r="F289" s="31">
        <v>0.54</v>
      </c>
      <c r="G289" s="8">
        <f>0.16+2</f>
        <v>2.16</v>
      </c>
      <c r="H289" s="8">
        <v>1.29</v>
      </c>
      <c r="I289" s="8">
        <v>0.55000000000000004</v>
      </c>
      <c r="J289" s="8">
        <v>0</v>
      </c>
      <c r="K289" s="8">
        <v>0.19</v>
      </c>
      <c r="L289" s="8">
        <v>0.54</v>
      </c>
      <c r="M289" s="8">
        <v>0.16</v>
      </c>
      <c r="N289" s="7">
        <v>0</v>
      </c>
      <c r="O289" s="7">
        <v>0.1</v>
      </c>
      <c r="P289" s="7">
        <v>0.04</v>
      </c>
      <c r="Q289" s="7">
        <v>0</v>
      </c>
      <c r="R289" s="8">
        <v>0</v>
      </c>
      <c r="S289" s="8">
        <v>0</v>
      </c>
      <c r="T289" s="8">
        <v>0.38</v>
      </c>
      <c r="U289" s="8">
        <f t="shared" si="12"/>
        <v>2.4299999999999997</v>
      </c>
      <c r="V289" s="31">
        <v>1.89</v>
      </c>
      <c r="W289" s="8">
        <v>0</v>
      </c>
      <c r="X289" s="8">
        <v>0.92</v>
      </c>
      <c r="Y289" s="8">
        <v>0.34</v>
      </c>
      <c r="Z289" s="8">
        <v>1.49</v>
      </c>
      <c r="AA289" s="8">
        <v>0</v>
      </c>
      <c r="AB289" s="7">
        <v>0</v>
      </c>
      <c r="AC289" s="7">
        <v>0</v>
      </c>
      <c r="AD289" s="9">
        <f t="shared" si="13"/>
        <v>0</v>
      </c>
      <c r="AE289" s="10" t="e">
        <f>#REF!+AD289</f>
        <v>#REF!</v>
      </c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</row>
    <row r="290" spans="1:50" s="12" customFormat="1">
      <c r="A290" s="6" t="s">
        <v>317</v>
      </c>
      <c r="B290" s="7">
        <v>10.93</v>
      </c>
      <c r="C290" s="7">
        <v>0</v>
      </c>
      <c r="D290" s="8">
        <v>0.34</v>
      </c>
      <c r="E290" s="8">
        <v>0</v>
      </c>
      <c r="F290" s="31">
        <v>0.54</v>
      </c>
      <c r="G290" s="8">
        <f>0.16+2</f>
        <v>2.16</v>
      </c>
      <c r="H290" s="8">
        <v>1.83</v>
      </c>
      <c r="I290" s="8">
        <v>0.55000000000000004</v>
      </c>
      <c r="J290" s="8">
        <v>0</v>
      </c>
      <c r="K290" s="8">
        <v>0.19</v>
      </c>
      <c r="L290" s="8">
        <v>0</v>
      </c>
      <c r="M290" s="8">
        <v>0.16</v>
      </c>
      <c r="N290" s="7">
        <v>0</v>
      </c>
      <c r="O290" s="7">
        <v>0.1</v>
      </c>
      <c r="P290" s="7">
        <v>0.04</v>
      </c>
      <c r="Q290" s="7">
        <v>0</v>
      </c>
      <c r="R290" s="8">
        <v>0</v>
      </c>
      <c r="S290" s="8">
        <v>0</v>
      </c>
      <c r="T290" s="8">
        <v>0.38</v>
      </c>
      <c r="U290" s="8">
        <f t="shared" si="12"/>
        <v>2.4299999999999997</v>
      </c>
      <c r="V290" s="31">
        <v>1.89</v>
      </c>
      <c r="W290" s="8">
        <v>0</v>
      </c>
      <c r="X290" s="8">
        <v>0.92</v>
      </c>
      <c r="Y290" s="8">
        <v>0.34</v>
      </c>
      <c r="Z290" s="8">
        <v>1.49</v>
      </c>
      <c r="AA290" s="8">
        <v>0</v>
      </c>
      <c r="AB290" s="7">
        <v>0</v>
      </c>
      <c r="AC290" s="7">
        <v>0</v>
      </c>
      <c r="AD290" s="9">
        <f t="shared" si="13"/>
        <v>0</v>
      </c>
      <c r="AE290" s="10" t="e">
        <f>#REF!+AD290</f>
        <v>#REF!</v>
      </c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</row>
    <row r="291" spans="1:50" s="12" customFormat="1">
      <c r="A291" s="6" t="s">
        <v>318</v>
      </c>
      <c r="B291" s="7">
        <v>16.239999999999998</v>
      </c>
      <c r="C291" s="7">
        <v>2.82</v>
      </c>
      <c r="D291" s="8">
        <v>0.34</v>
      </c>
      <c r="E291" s="8">
        <v>0</v>
      </c>
      <c r="F291" s="31">
        <v>0.54</v>
      </c>
      <c r="G291" s="8">
        <v>2.82</v>
      </c>
      <c r="H291" s="8">
        <v>0</v>
      </c>
      <c r="I291" s="8">
        <v>0.79</v>
      </c>
      <c r="J291" s="8">
        <v>0</v>
      </c>
      <c r="K291" s="8">
        <v>0.19</v>
      </c>
      <c r="L291" s="8">
        <v>0.54</v>
      </c>
      <c r="M291" s="8">
        <v>0.16</v>
      </c>
      <c r="N291" s="7">
        <v>0</v>
      </c>
      <c r="O291" s="7">
        <v>0.1</v>
      </c>
      <c r="P291" s="7">
        <v>0.04</v>
      </c>
      <c r="Q291" s="7">
        <v>0</v>
      </c>
      <c r="R291" s="8">
        <v>0</v>
      </c>
      <c r="S291" s="8">
        <v>0</v>
      </c>
      <c r="T291" s="8">
        <v>0.38</v>
      </c>
      <c r="U291" s="8">
        <f t="shared" si="12"/>
        <v>2.4299999999999997</v>
      </c>
      <c r="V291" s="31">
        <v>1.89</v>
      </c>
      <c r="W291" s="8">
        <v>0</v>
      </c>
      <c r="X291" s="8">
        <v>0.92</v>
      </c>
      <c r="Y291" s="8">
        <v>0.34</v>
      </c>
      <c r="Z291" s="8">
        <v>1.49</v>
      </c>
      <c r="AA291" s="8">
        <v>0</v>
      </c>
      <c r="AB291" s="7">
        <v>0</v>
      </c>
      <c r="AC291" s="7">
        <v>0</v>
      </c>
      <c r="AD291" s="9">
        <f t="shared" si="13"/>
        <v>2.879999999999999</v>
      </c>
      <c r="AE291" s="10" t="e">
        <f>#REF!+AD291</f>
        <v>#REF!</v>
      </c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</row>
    <row r="292" spans="1:50" s="12" customFormat="1">
      <c r="A292" s="6" t="s">
        <v>319</v>
      </c>
      <c r="B292" s="7">
        <v>10.93</v>
      </c>
      <c r="C292" s="7">
        <v>0</v>
      </c>
      <c r="D292" s="8">
        <v>0.34</v>
      </c>
      <c r="E292" s="8">
        <v>0</v>
      </c>
      <c r="F292" s="31">
        <v>0.54</v>
      </c>
      <c r="G292" s="8">
        <f>0.16+2</f>
        <v>2.16</v>
      </c>
      <c r="H292" s="8">
        <v>1.83</v>
      </c>
      <c r="I292" s="8">
        <v>0.55000000000000004</v>
      </c>
      <c r="J292" s="8">
        <v>0</v>
      </c>
      <c r="K292" s="8">
        <v>0.19</v>
      </c>
      <c r="L292" s="8">
        <v>0</v>
      </c>
      <c r="M292" s="8">
        <v>0.16</v>
      </c>
      <c r="N292" s="7">
        <v>0</v>
      </c>
      <c r="O292" s="7">
        <v>0.1</v>
      </c>
      <c r="P292" s="7">
        <v>0.04</v>
      </c>
      <c r="Q292" s="7">
        <v>0</v>
      </c>
      <c r="R292" s="8">
        <v>0</v>
      </c>
      <c r="S292" s="8">
        <v>0</v>
      </c>
      <c r="T292" s="8">
        <v>0.38</v>
      </c>
      <c r="U292" s="8">
        <f t="shared" si="12"/>
        <v>2.4299999999999997</v>
      </c>
      <c r="V292" s="31">
        <v>1.89</v>
      </c>
      <c r="W292" s="8">
        <v>0</v>
      </c>
      <c r="X292" s="8">
        <v>0.92</v>
      </c>
      <c r="Y292" s="8">
        <v>0.34</v>
      </c>
      <c r="Z292" s="8">
        <v>1.49</v>
      </c>
      <c r="AA292" s="8">
        <v>0</v>
      </c>
      <c r="AB292" s="7">
        <v>0</v>
      </c>
      <c r="AC292" s="7">
        <v>0</v>
      </c>
      <c r="AD292" s="9">
        <f t="shared" si="13"/>
        <v>0</v>
      </c>
      <c r="AE292" s="10" t="e">
        <f>#REF!+AD292</f>
        <v>#REF!</v>
      </c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</row>
    <row r="293" spans="1:50" s="12" customFormat="1">
      <c r="A293" s="6" t="s">
        <v>320</v>
      </c>
      <c r="B293" s="7">
        <v>10.93</v>
      </c>
      <c r="C293" s="7">
        <v>0</v>
      </c>
      <c r="D293" s="8">
        <v>0.34</v>
      </c>
      <c r="E293" s="8">
        <v>0</v>
      </c>
      <c r="F293" s="31">
        <v>0.54</v>
      </c>
      <c r="G293" s="8">
        <f>0.16+2</f>
        <v>2.16</v>
      </c>
      <c r="H293" s="8">
        <v>1.83</v>
      </c>
      <c r="I293" s="8">
        <v>0.55000000000000004</v>
      </c>
      <c r="J293" s="8">
        <v>0</v>
      </c>
      <c r="K293" s="8">
        <v>0.19</v>
      </c>
      <c r="L293" s="8">
        <v>0</v>
      </c>
      <c r="M293" s="8">
        <v>0.16</v>
      </c>
      <c r="N293" s="7">
        <v>0</v>
      </c>
      <c r="O293" s="7">
        <v>0.1</v>
      </c>
      <c r="P293" s="7">
        <v>0.04</v>
      </c>
      <c r="Q293" s="7">
        <v>0</v>
      </c>
      <c r="R293" s="8">
        <v>0</v>
      </c>
      <c r="S293" s="8">
        <v>0</v>
      </c>
      <c r="T293" s="8">
        <v>0.38</v>
      </c>
      <c r="U293" s="8">
        <f t="shared" si="12"/>
        <v>2.4299999999999997</v>
      </c>
      <c r="V293" s="31">
        <v>1.89</v>
      </c>
      <c r="W293" s="8">
        <v>0</v>
      </c>
      <c r="X293" s="8">
        <v>0.92</v>
      </c>
      <c r="Y293" s="8">
        <v>0.34</v>
      </c>
      <c r="Z293" s="8">
        <v>1.49</v>
      </c>
      <c r="AA293" s="8">
        <v>0</v>
      </c>
      <c r="AB293" s="7">
        <v>0</v>
      </c>
      <c r="AC293" s="7">
        <v>0</v>
      </c>
      <c r="AD293" s="9">
        <f t="shared" si="13"/>
        <v>0</v>
      </c>
      <c r="AE293" s="10" t="e">
        <f>#REF!+AD293</f>
        <v>#REF!</v>
      </c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</row>
    <row r="294" spans="1:50" s="12" customFormat="1">
      <c r="A294" s="6" t="s">
        <v>321</v>
      </c>
      <c r="B294" s="7">
        <v>15.51</v>
      </c>
      <c r="C294" s="7">
        <v>1.71</v>
      </c>
      <c r="D294" s="8">
        <v>0.34</v>
      </c>
      <c r="E294" s="8">
        <v>0</v>
      </c>
      <c r="F294" s="31">
        <v>0.57999999999999996</v>
      </c>
      <c r="G294" s="8">
        <v>4.55</v>
      </c>
      <c r="H294" s="8">
        <v>0</v>
      </c>
      <c r="I294" s="8">
        <v>0.69</v>
      </c>
      <c r="J294" s="8">
        <v>0.23</v>
      </c>
      <c r="K294" s="8">
        <v>0.19</v>
      </c>
      <c r="L294" s="8">
        <v>0.54</v>
      </c>
      <c r="M294" s="8">
        <v>0.16</v>
      </c>
      <c r="N294" s="7">
        <v>0</v>
      </c>
      <c r="O294" s="7">
        <v>0.1</v>
      </c>
      <c r="P294" s="7">
        <v>0.04</v>
      </c>
      <c r="Q294" s="7">
        <v>0</v>
      </c>
      <c r="R294" s="8">
        <v>0</v>
      </c>
      <c r="S294" s="8">
        <v>0</v>
      </c>
      <c r="T294" s="8">
        <v>0.43</v>
      </c>
      <c r="U294" s="8">
        <f t="shared" si="12"/>
        <v>2.61</v>
      </c>
      <c r="V294" s="31">
        <v>2.0299999999999998</v>
      </c>
      <c r="W294" s="8">
        <v>0</v>
      </c>
      <c r="X294" s="8">
        <v>0.92</v>
      </c>
      <c r="Y294" s="8">
        <v>0.34</v>
      </c>
      <c r="Z294" s="8">
        <v>1.64</v>
      </c>
      <c r="AA294" s="8">
        <v>0</v>
      </c>
      <c r="AB294" s="7">
        <v>0</v>
      </c>
      <c r="AC294" s="7">
        <v>0</v>
      </c>
      <c r="AD294" s="9">
        <f t="shared" si="13"/>
        <v>1.0200000000000031</v>
      </c>
      <c r="AE294" s="10" t="e">
        <f>#REF!+AD294</f>
        <v>#REF!</v>
      </c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</row>
    <row r="295" spans="1:50" s="12" customFormat="1">
      <c r="A295" s="6" t="s">
        <v>322</v>
      </c>
      <c r="B295" s="7">
        <v>20.28</v>
      </c>
      <c r="C295" s="7">
        <v>1.41</v>
      </c>
      <c r="D295" s="8">
        <v>0.34</v>
      </c>
      <c r="E295" s="8">
        <v>0.68</v>
      </c>
      <c r="F295" s="31">
        <v>0</v>
      </c>
      <c r="G295" s="8">
        <v>4.3600000000000003</v>
      </c>
      <c r="H295" s="8">
        <v>0</v>
      </c>
      <c r="I295" s="8">
        <v>0.79</v>
      </c>
      <c r="J295" s="8">
        <v>0.18</v>
      </c>
      <c r="K295" s="8">
        <v>0.11</v>
      </c>
      <c r="L295" s="7">
        <v>0.54</v>
      </c>
      <c r="M295" s="7">
        <v>0</v>
      </c>
      <c r="N295" s="7">
        <v>0.14000000000000001</v>
      </c>
      <c r="O295" s="7">
        <v>0.1</v>
      </c>
      <c r="P295" s="7">
        <v>0.04</v>
      </c>
      <c r="Q295" s="7">
        <v>2.96</v>
      </c>
      <c r="R295" s="8">
        <v>0</v>
      </c>
      <c r="S295" s="8">
        <v>0.06</v>
      </c>
      <c r="T295" s="8">
        <v>0.94</v>
      </c>
      <c r="U295" s="8">
        <f t="shared" si="12"/>
        <v>1.63</v>
      </c>
      <c r="V295" s="31">
        <v>1.63</v>
      </c>
      <c r="W295" s="8">
        <v>0.17</v>
      </c>
      <c r="X295" s="8">
        <v>1.22</v>
      </c>
      <c r="Y295" s="8">
        <v>0.34</v>
      </c>
      <c r="Z295" s="8">
        <v>2.2000000000000002</v>
      </c>
      <c r="AA295" s="8">
        <v>0</v>
      </c>
      <c r="AB295" s="7">
        <v>0.03</v>
      </c>
      <c r="AC295" s="7">
        <v>0</v>
      </c>
      <c r="AD295" s="9">
        <f t="shared" si="13"/>
        <v>2.0399999999999991</v>
      </c>
      <c r="AE295" s="10" t="e">
        <f>#REF!+AD295</f>
        <v>#REF!</v>
      </c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</row>
    <row r="296" spans="1:50" s="12" customFormat="1">
      <c r="A296" s="6" t="s">
        <v>323</v>
      </c>
      <c r="B296" s="7">
        <v>21.09</v>
      </c>
      <c r="C296" s="7">
        <v>1.41</v>
      </c>
      <c r="D296" s="8">
        <v>0.34</v>
      </c>
      <c r="E296" s="8">
        <v>0.8</v>
      </c>
      <c r="F296" s="31">
        <v>0</v>
      </c>
      <c r="G296" s="8">
        <v>4.4400000000000004</v>
      </c>
      <c r="H296" s="8">
        <v>0</v>
      </c>
      <c r="I296" s="8">
        <v>0.79</v>
      </c>
      <c r="J296" s="8">
        <v>0.19</v>
      </c>
      <c r="K296" s="8">
        <v>0.11</v>
      </c>
      <c r="L296" s="7">
        <v>0.54</v>
      </c>
      <c r="M296" s="7">
        <v>0</v>
      </c>
      <c r="N296" s="7">
        <v>0.14000000000000001</v>
      </c>
      <c r="O296" s="7">
        <v>0.1</v>
      </c>
      <c r="P296" s="7">
        <v>0.04</v>
      </c>
      <c r="Q296" s="7">
        <v>2.97</v>
      </c>
      <c r="R296" s="8">
        <v>0.56000000000000005</v>
      </c>
      <c r="S296" s="8">
        <v>0.06</v>
      </c>
      <c r="T296" s="8">
        <v>0.94</v>
      </c>
      <c r="U296" s="8">
        <f t="shared" si="12"/>
        <v>1.63</v>
      </c>
      <c r="V296" s="31">
        <v>1.63</v>
      </c>
      <c r="W296" s="8">
        <v>0.24</v>
      </c>
      <c r="X296" s="8">
        <v>1.22</v>
      </c>
      <c r="Y296" s="8">
        <v>0.34</v>
      </c>
      <c r="Z296" s="8">
        <v>2.2000000000000002</v>
      </c>
      <c r="AA296" s="8">
        <v>0</v>
      </c>
      <c r="AB296" s="7">
        <v>0.03</v>
      </c>
      <c r="AC296" s="11">
        <v>0</v>
      </c>
      <c r="AD296" s="9">
        <f t="shared" si="13"/>
        <v>2</v>
      </c>
      <c r="AE296" s="10" t="e">
        <f>#REF!+AD296</f>
        <v>#REF!</v>
      </c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</row>
    <row r="297" spans="1:50" s="12" customFormat="1">
      <c r="A297" s="6" t="s">
        <v>324</v>
      </c>
      <c r="B297" s="7">
        <v>17.07</v>
      </c>
      <c r="C297" s="7">
        <v>2.4700000000000002</v>
      </c>
      <c r="D297" s="8">
        <v>0.34</v>
      </c>
      <c r="E297" s="8">
        <v>1.04</v>
      </c>
      <c r="F297" s="31">
        <v>0</v>
      </c>
      <c r="G297" s="8">
        <v>2.09</v>
      </c>
      <c r="H297" s="8">
        <v>0</v>
      </c>
      <c r="I297" s="8">
        <v>0.19</v>
      </c>
      <c r="J297" s="8">
        <v>0</v>
      </c>
      <c r="K297" s="8">
        <v>0.11</v>
      </c>
      <c r="L297" s="7">
        <v>0.54</v>
      </c>
      <c r="M297" s="8">
        <v>0.16</v>
      </c>
      <c r="N297" s="7">
        <v>0</v>
      </c>
      <c r="O297" s="7">
        <v>0.1</v>
      </c>
      <c r="P297" s="7">
        <v>0.04</v>
      </c>
      <c r="Q297" s="7">
        <f>'[2]Лифт-2015'!G36</f>
        <v>1.989855078009896</v>
      </c>
      <c r="R297" s="8">
        <f>'[2]Лифт-2015'!L36</f>
        <v>0.40181697810671491</v>
      </c>
      <c r="S297" s="8">
        <f>'[2]Лифт-2015'!P36</f>
        <v>4.1457307264978524E-2</v>
      </c>
      <c r="T297" s="8">
        <v>0.84</v>
      </c>
      <c r="U297" s="8">
        <f t="shared" si="12"/>
        <v>1.52</v>
      </c>
      <c r="V297" s="31">
        <v>1.52</v>
      </c>
      <c r="W297" s="8">
        <f>[2]КГМ!K333</f>
        <v>0.46772298560988218</v>
      </c>
      <c r="X297" s="8">
        <v>1.22</v>
      </c>
      <c r="Y297" s="8">
        <v>0.34</v>
      </c>
      <c r="Z297" s="8">
        <v>2</v>
      </c>
      <c r="AA297" s="8">
        <v>0</v>
      </c>
      <c r="AB297" s="7">
        <f>'[2]Лифт-страх.'!G36</f>
        <v>1.913414181460547E-2</v>
      </c>
      <c r="AC297" s="7">
        <v>0</v>
      </c>
      <c r="AD297" s="9">
        <f t="shared" si="13"/>
        <v>1.1500135091939239</v>
      </c>
      <c r="AE297" s="10" t="e">
        <f>#REF!+AD297</f>
        <v>#REF!</v>
      </c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</row>
    <row r="298" spans="1:50" s="12" customFormat="1">
      <c r="A298" s="6" t="s">
        <v>325</v>
      </c>
      <c r="B298" s="7">
        <v>16.86</v>
      </c>
      <c r="C298" s="7">
        <v>1.73</v>
      </c>
      <c r="D298" s="8">
        <v>0.34</v>
      </c>
      <c r="E298" s="8">
        <v>1</v>
      </c>
      <c r="F298" s="31">
        <v>0</v>
      </c>
      <c r="G298" s="8">
        <v>4.12</v>
      </c>
      <c r="H298" s="8">
        <v>0</v>
      </c>
      <c r="I298" s="8">
        <v>0.59</v>
      </c>
      <c r="J298" s="8">
        <v>0</v>
      </c>
      <c r="K298" s="8">
        <v>0.11</v>
      </c>
      <c r="L298" s="7">
        <v>0.54</v>
      </c>
      <c r="M298" s="7">
        <v>0</v>
      </c>
      <c r="N298" s="7">
        <v>0.14000000000000001</v>
      </c>
      <c r="O298" s="7">
        <v>0.1</v>
      </c>
      <c r="P298" s="7">
        <v>0.04</v>
      </c>
      <c r="Q298" s="7">
        <f>'[2]Лифт-2015'!G37</f>
        <v>1.2401439590160417</v>
      </c>
      <c r="R298" s="8">
        <f>'[2]Лифт-2015'!L37</f>
        <v>0</v>
      </c>
      <c r="S298" s="8">
        <f>'[2]Лифт-2015'!P37</f>
        <v>2.5837574670590797E-2</v>
      </c>
      <c r="T298" s="8">
        <v>0.84</v>
      </c>
      <c r="U298" s="8">
        <f t="shared" si="12"/>
        <v>1.52</v>
      </c>
      <c r="V298" s="31">
        <v>1.52</v>
      </c>
      <c r="W298" s="8">
        <f>[2]КГМ!K334</f>
        <v>0.49231422318224144</v>
      </c>
      <c r="X298" s="8">
        <v>1.22</v>
      </c>
      <c r="Y298" s="8">
        <v>0.34</v>
      </c>
      <c r="Z298" s="8">
        <v>2</v>
      </c>
      <c r="AA298" s="8">
        <v>0</v>
      </c>
      <c r="AB298" s="7">
        <f>'[2]Лифт-страх.'!G37</f>
        <v>1.1925034463349601E-2</v>
      </c>
      <c r="AC298" s="7">
        <v>0</v>
      </c>
      <c r="AD298" s="9">
        <f t="shared" si="13"/>
        <v>0.45977920866777566</v>
      </c>
      <c r="AE298" s="10" t="e">
        <f>#REF!+AD298</f>
        <v>#REF!</v>
      </c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</row>
    <row r="299" spans="1:50" s="12" customFormat="1">
      <c r="A299" s="6" t="s">
        <v>326</v>
      </c>
      <c r="B299" s="7">
        <v>10.93</v>
      </c>
      <c r="C299" s="7">
        <v>0</v>
      </c>
      <c r="D299" s="8">
        <v>0.34</v>
      </c>
      <c r="E299" s="8">
        <v>0</v>
      </c>
      <c r="F299" s="31">
        <v>0.54</v>
      </c>
      <c r="G299" s="8">
        <f>0.16+2</f>
        <v>2.16</v>
      </c>
      <c r="H299" s="8">
        <v>1.29</v>
      </c>
      <c r="I299" s="8">
        <v>0.55000000000000004</v>
      </c>
      <c r="J299" s="8">
        <v>0</v>
      </c>
      <c r="K299" s="8">
        <v>0.19</v>
      </c>
      <c r="L299" s="8">
        <v>0.54</v>
      </c>
      <c r="M299" s="8">
        <v>0.16</v>
      </c>
      <c r="N299" s="7">
        <v>0</v>
      </c>
      <c r="O299" s="7">
        <v>0.1</v>
      </c>
      <c r="P299" s="7">
        <v>0.04</v>
      </c>
      <c r="Q299" s="7">
        <v>0</v>
      </c>
      <c r="R299" s="8">
        <v>0</v>
      </c>
      <c r="S299" s="8">
        <v>0</v>
      </c>
      <c r="T299" s="8">
        <v>0.38</v>
      </c>
      <c r="U299" s="8">
        <f t="shared" si="12"/>
        <v>2.4299999999999997</v>
      </c>
      <c r="V299" s="31">
        <v>1.89</v>
      </c>
      <c r="W299" s="8">
        <v>0</v>
      </c>
      <c r="X299" s="8">
        <v>0.92</v>
      </c>
      <c r="Y299" s="8">
        <v>0.34</v>
      </c>
      <c r="Z299" s="8">
        <v>1.49</v>
      </c>
      <c r="AA299" s="8">
        <v>0</v>
      </c>
      <c r="AB299" s="7">
        <v>0</v>
      </c>
      <c r="AC299" s="7">
        <v>0</v>
      </c>
      <c r="AD299" s="9">
        <f t="shared" si="13"/>
        <v>0</v>
      </c>
      <c r="AE299" s="10" t="e">
        <f>#REF!+AD299</f>
        <v>#REF!</v>
      </c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</row>
    <row r="300" spans="1:50" s="12" customFormat="1">
      <c r="A300" s="6" t="s">
        <v>327</v>
      </c>
      <c r="B300" s="7">
        <v>19.62</v>
      </c>
      <c r="C300" s="7">
        <v>1.41</v>
      </c>
      <c r="D300" s="8">
        <v>0.34</v>
      </c>
      <c r="E300" s="8">
        <v>1.2</v>
      </c>
      <c r="F300" s="31">
        <v>0</v>
      </c>
      <c r="G300" s="8">
        <v>2.76</v>
      </c>
      <c r="H300" s="8">
        <v>0</v>
      </c>
      <c r="I300" s="8">
        <v>0.79</v>
      </c>
      <c r="J300" s="8">
        <v>0.26</v>
      </c>
      <c r="K300" s="8">
        <v>0.11</v>
      </c>
      <c r="L300" s="7">
        <v>0.54</v>
      </c>
      <c r="M300" s="7">
        <v>0</v>
      </c>
      <c r="N300" s="7">
        <v>0.14000000000000001</v>
      </c>
      <c r="O300" s="7">
        <v>0.1</v>
      </c>
      <c r="P300" s="7">
        <v>0.04</v>
      </c>
      <c r="Q300" s="7">
        <f>'[3]Лифт-2015'!G38</f>
        <v>2.3219955988125656</v>
      </c>
      <c r="R300" s="8">
        <f>'[2]Лифт-2015'!L38</f>
        <v>6.2030158472285817E-2</v>
      </c>
      <c r="S300" s="8">
        <f>'[3]Лифт-2015'!P38</f>
        <v>4.5833394871188961E-2</v>
      </c>
      <c r="T300" s="8">
        <v>0.94</v>
      </c>
      <c r="U300" s="8">
        <f t="shared" si="12"/>
        <v>1.63</v>
      </c>
      <c r="V300" s="31">
        <v>1.63</v>
      </c>
      <c r="W300" s="13">
        <v>0.47</v>
      </c>
      <c r="X300" s="8">
        <v>1.22</v>
      </c>
      <c r="Y300" s="8">
        <v>0.34</v>
      </c>
      <c r="Z300" s="8">
        <v>2.2000000000000002</v>
      </c>
      <c r="AA300" s="8">
        <v>0</v>
      </c>
      <c r="AB300" s="7">
        <f>'[2]Лифт-страх.'!G38</f>
        <v>2.0676719490761938E-2</v>
      </c>
      <c r="AC300" s="7">
        <v>0</v>
      </c>
      <c r="AD300" s="9">
        <f t="shared" si="13"/>
        <v>2.6794641283531995</v>
      </c>
      <c r="AE300" s="10" t="e">
        <f>#REF!+AD300</f>
        <v>#REF!</v>
      </c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</row>
    <row r="301" spans="1:50" s="12" customFormat="1">
      <c r="A301" s="6" t="s">
        <v>328</v>
      </c>
      <c r="B301" s="7">
        <v>5.75</v>
      </c>
      <c r="C301" s="7">
        <v>0</v>
      </c>
      <c r="D301" s="8">
        <v>0.34</v>
      </c>
      <c r="E301" s="8">
        <v>0</v>
      </c>
      <c r="F301" s="31">
        <v>0.54</v>
      </c>
      <c r="G301" s="8">
        <v>0.15</v>
      </c>
      <c r="H301" s="8">
        <v>0.17</v>
      </c>
      <c r="I301" s="8">
        <v>0.05</v>
      </c>
      <c r="J301" s="8">
        <v>0</v>
      </c>
      <c r="K301" s="8">
        <v>0.19</v>
      </c>
      <c r="L301" s="8">
        <v>0</v>
      </c>
      <c r="M301" s="8">
        <v>0.16</v>
      </c>
      <c r="N301" s="7">
        <v>0</v>
      </c>
      <c r="O301" s="7">
        <v>0</v>
      </c>
      <c r="P301" s="7">
        <v>0.04</v>
      </c>
      <c r="Q301" s="7">
        <v>0</v>
      </c>
      <c r="R301" s="8">
        <v>0</v>
      </c>
      <c r="S301" s="8">
        <v>0</v>
      </c>
      <c r="T301" s="8">
        <v>0.12</v>
      </c>
      <c r="U301" s="8">
        <f t="shared" si="12"/>
        <v>2.4299999999999997</v>
      </c>
      <c r="V301" s="31">
        <v>1.89</v>
      </c>
      <c r="W301" s="8">
        <v>0</v>
      </c>
      <c r="X301" s="8">
        <v>0.76</v>
      </c>
      <c r="Y301" s="8">
        <v>0.34</v>
      </c>
      <c r="Z301" s="8">
        <v>1</v>
      </c>
      <c r="AA301" s="8">
        <v>0</v>
      </c>
      <c r="AB301" s="7">
        <v>0</v>
      </c>
      <c r="AC301" s="7">
        <v>0</v>
      </c>
      <c r="AD301" s="9">
        <f t="shared" si="13"/>
        <v>0</v>
      </c>
      <c r="AE301" s="10" t="e">
        <f>#REF!+AD301</f>
        <v>#REF!</v>
      </c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</row>
    <row r="302" spans="1:50" s="12" customFormat="1">
      <c r="A302" s="6" t="s">
        <v>329</v>
      </c>
      <c r="B302" s="7">
        <v>8.93</v>
      </c>
      <c r="C302" s="7">
        <v>0</v>
      </c>
      <c r="D302" s="8">
        <v>0.34</v>
      </c>
      <c r="E302" s="8">
        <v>0</v>
      </c>
      <c r="F302" s="31">
        <v>0.54</v>
      </c>
      <c r="G302" s="8">
        <f>0.15+1.43</f>
        <v>1.5799999999999998</v>
      </c>
      <c r="H302" s="8">
        <v>0.99</v>
      </c>
      <c r="I302" s="8">
        <v>0.21</v>
      </c>
      <c r="J302" s="8">
        <v>0</v>
      </c>
      <c r="K302" s="8">
        <v>0.19</v>
      </c>
      <c r="L302" s="8">
        <v>0</v>
      </c>
      <c r="M302" s="8">
        <v>0.16</v>
      </c>
      <c r="N302" s="7">
        <v>0</v>
      </c>
      <c r="O302" s="7">
        <v>0</v>
      </c>
      <c r="P302" s="7">
        <v>0.04</v>
      </c>
      <c r="Q302" s="7">
        <v>0</v>
      </c>
      <c r="R302" s="8">
        <v>0</v>
      </c>
      <c r="S302" s="8">
        <v>0</v>
      </c>
      <c r="T302" s="8">
        <v>0.31</v>
      </c>
      <c r="U302" s="8">
        <f t="shared" si="12"/>
        <v>2.4299999999999997</v>
      </c>
      <c r="V302" s="31">
        <v>1.89</v>
      </c>
      <c r="W302" s="8">
        <v>0</v>
      </c>
      <c r="X302" s="8">
        <v>0.85</v>
      </c>
      <c r="Y302" s="8">
        <v>0.34</v>
      </c>
      <c r="Z302" s="8">
        <v>1.49</v>
      </c>
      <c r="AA302" s="8">
        <v>0</v>
      </c>
      <c r="AB302" s="7">
        <v>0</v>
      </c>
      <c r="AC302" s="7">
        <v>0</v>
      </c>
      <c r="AD302" s="9">
        <f t="shared" si="13"/>
        <v>0</v>
      </c>
      <c r="AE302" s="10" t="e">
        <f>#REF!+AD302</f>
        <v>#REF!</v>
      </c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</row>
    <row r="303" spans="1:50" s="12" customFormat="1">
      <c r="A303" s="6" t="s">
        <v>330</v>
      </c>
      <c r="B303" s="7">
        <v>9.5399999999999991</v>
      </c>
      <c r="C303" s="7">
        <v>0</v>
      </c>
      <c r="D303" s="8">
        <v>0</v>
      </c>
      <c r="E303" s="8">
        <v>0</v>
      </c>
      <c r="F303" s="31">
        <v>0.54</v>
      </c>
      <c r="G303" s="8">
        <v>2.13</v>
      </c>
      <c r="H303" s="8">
        <v>0</v>
      </c>
      <c r="I303" s="8">
        <v>0.2</v>
      </c>
      <c r="J303" s="8">
        <v>0</v>
      </c>
      <c r="K303" s="8">
        <v>0.19</v>
      </c>
      <c r="L303" s="8">
        <v>0</v>
      </c>
      <c r="M303" s="8">
        <v>0.16</v>
      </c>
      <c r="N303" s="7">
        <v>0</v>
      </c>
      <c r="O303" s="7">
        <v>0</v>
      </c>
      <c r="P303" s="7">
        <v>0</v>
      </c>
      <c r="Q303" s="7">
        <v>0</v>
      </c>
      <c r="R303" s="8">
        <v>0</v>
      </c>
      <c r="S303" s="8">
        <v>0</v>
      </c>
      <c r="T303" s="8">
        <v>0.31</v>
      </c>
      <c r="U303" s="8">
        <f t="shared" si="12"/>
        <v>2.4299999999999997</v>
      </c>
      <c r="V303" s="31">
        <v>1.89</v>
      </c>
      <c r="W303" s="8">
        <v>0</v>
      </c>
      <c r="X303" s="8">
        <v>0.85</v>
      </c>
      <c r="Y303" s="8">
        <v>0.34</v>
      </c>
      <c r="Z303" s="8">
        <v>1.49</v>
      </c>
      <c r="AA303" s="8">
        <v>0</v>
      </c>
      <c r="AB303" s="7">
        <v>0</v>
      </c>
      <c r="AC303" s="7">
        <v>0</v>
      </c>
      <c r="AD303" s="9">
        <f t="shared" si="13"/>
        <v>1.4399999999999995</v>
      </c>
      <c r="AE303" s="10" t="e">
        <f>#REF!+AD303</f>
        <v>#REF!</v>
      </c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</row>
    <row r="304" spans="1:50" s="12" customFormat="1">
      <c r="A304" s="6" t="s">
        <v>331</v>
      </c>
      <c r="B304" s="7">
        <v>10.35</v>
      </c>
      <c r="C304" s="7">
        <v>0</v>
      </c>
      <c r="D304" s="8">
        <v>0.34</v>
      </c>
      <c r="E304" s="8">
        <v>0</v>
      </c>
      <c r="F304" s="31">
        <v>0.54</v>
      </c>
      <c r="G304" s="8">
        <v>3.2</v>
      </c>
      <c r="H304" s="8">
        <v>0</v>
      </c>
      <c r="I304" s="8">
        <v>0.21</v>
      </c>
      <c r="J304" s="8">
        <v>0</v>
      </c>
      <c r="K304" s="8">
        <v>0</v>
      </c>
      <c r="L304" s="8">
        <v>0</v>
      </c>
      <c r="M304" s="8">
        <v>0.16</v>
      </c>
      <c r="N304" s="7">
        <v>0</v>
      </c>
      <c r="O304" s="7">
        <v>0</v>
      </c>
      <c r="P304" s="7">
        <v>0</v>
      </c>
      <c r="Q304" s="7">
        <v>0</v>
      </c>
      <c r="R304" s="8">
        <v>0</v>
      </c>
      <c r="S304" s="8">
        <v>0</v>
      </c>
      <c r="T304" s="8">
        <v>0.31</v>
      </c>
      <c r="U304" s="8">
        <f t="shared" si="12"/>
        <v>2.4299999999999997</v>
      </c>
      <c r="V304" s="31">
        <v>1.89</v>
      </c>
      <c r="W304" s="8">
        <v>0</v>
      </c>
      <c r="X304" s="8">
        <v>0.85</v>
      </c>
      <c r="Y304" s="8">
        <v>0.34</v>
      </c>
      <c r="Z304" s="8">
        <v>1.49</v>
      </c>
      <c r="AA304" s="8">
        <v>0</v>
      </c>
      <c r="AB304" s="7">
        <v>0</v>
      </c>
      <c r="AC304" s="7">
        <v>0</v>
      </c>
      <c r="AD304" s="9">
        <f t="shared" si="13"/>
        <v>1.0200000000000014</v>
      </c>
      <c r="AE304" s="10" t="e">
        <f>#REF!+AD304</f>
        <v>#REF!</v>
      </c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</row>
    <row r="305" spans="1:50" s="12" customFormat="1">
      <c r="A305" s="6" t="s">
        <v>332</v>
      </c>
      <c r="B305" s="7">
        <v>16.350000000000001</v>
      </c>
      <c r="C305" s="7">
        <v>0</v>
      </c>
      <c r="D305" s="8">
        <v>0.34</v>
      </c>
      <c r="E305" s="8">
        <v>0</v>
      </c>
      <c r="F305" s="31">
        <v>0.57999999999999996</v>
      </c>
      <c r="G305" s="8">
        <v>4.55</v>
      </c>
      <c r="H305" s="8">
        <v>0</v>
      </c>
      <c r="I305" s="8">
        <v>0.73</v>
      </c>
      <c r="J305" s="8">
        <v>1.4</v>
      </c>
      <c r="K305" s="8">
        <v>0.19</v>
      </c>
      <c r="L305" s="8">
        <v>0</v>
      </c>
      <c r="M305" s="8">
        <v>0.16</v>
      </c>
      <c r="N305" s="7">
        <v>0</v>
      </c>
      <c r="O305" s="7">
        <v>0</v>
      </c>
      <c r="P305" s="7">
        <v>0.04</v>
      </c>
      <c r="Q305" s="7">
        <v>0</v>
      </c>
      <c r="R305" s="8">
        <v>0</v>
      </c>
      <c r="S305" s="8">
        <v>0</v>
      </c>
      <c r="T305" s="8">
        <v>0.35</v>
      </c>
      <c r="U305" s="8">
        <f t="shared" si="12"/>
        <v>2.61</v>
      </c>
      <c r="V305" s="31">
        <v>2.0299999999999998</v>
      </c>
      <c r="W305" s="8">
        <v>0</v>
      </c>
      <c r="X305" s="8">
        <v>0.85</v>
      </c>
      <c r="Y305" s="8">
        <v>0.34</v>
      </c>
      <c r="Z305" s="8">
        <v>1.64</v>
      </c>
      <c r="AA305" s="8">
        <v>0</v>
      </c>
      <c r="AB305" s="7">
        <v>0</v>
      </c>
      <c r="AC305" s="7">
        <v>1.0900000000000001</v>
      </c>
      <c r="AD305" s="9">
        <f t="shared" si="13"/>
        <v>2.0600000000000023</v>
      </c>
      <c r="AE305" s="10" t="e">
        <f>#REF!+AD305</f>
        <v>#REF!</v>
      </c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</row>
    <row r="306" spans="1:50" s="12" customFormat="1">
      <c r="A306" s="6" t="s">
        <v>333</v>
      </c>
      <c r="B306" s="7">
        <v>13.22</v>
      </c>
      <c r="C306" s="7">
        <v>0.92</v>
      </c>
      <c r="D306" s="8">
        <v>0.34</v>
      </c>
      <c r="E306" s="8">
        <v>0</v>
      </c>
      <c r="F306" s="31">
        <v>0.54</v>
      </c>
      <c r="G306" s="8">
        <f>3.65-H306</f>
        <v>2.8499999999999996</v>
      </c>
      <c r="H306" s="8">
        <v>0.8</v>
      </c>
      <c r="I306" s="8">
        <v>0.15</v>
      </c>
      <c r="J306" s="8">
        <v>0</v>
      </c>
      <c r="K306" s="8">
        <v>0.19</v>
      </c>
      <c r="L306" s="8">
        <v>0</v>
      </c>
      <c r="M306" s="8">
        <v>0.16</v>
      </c>
      <c r="N306" s="7">
        <v>0</v>
      </c>
      <c r="O306" s="7">
        <v>0.1</v>
      </c>
      <c r="P306" s="7">
        <v>0.04</v>
      </c>
      <c r="Q306" s="7">
        <v>0</v>
      </c>
      <c r="R306" s="8">
        <v>0</v>
      </c>
      <c r="S306" s="8">
        <v>0</v>
      </c>
      <c r="T306" s="8">
        <v>0.38</v>
      </c>
      <c r="U306" s="8">
        <f t="shared" si="12"/>
        <v>2.4299999999999997</v>
      </c>
      <c r="V306" s="31">
        <v>1.89</v>
      </c>
      <c r="W306" s="8">
        <v>0</v>
      </c>
      <c r="X306" s="8">
        <v>0.92</v>
      </c>
      <c r="Y306" s="8">
        <v>0.34</v>
      </c>
      <c r="Z306" s="8">
        <v>1.49</v>
      </c>
      <c r="AA306" s="8">
        <v>0</v>
      </c>
      <c r="AB306" s="7">
        <v>0</v>
      </c>
      <c r="AC306" s="7">
        <v>0</v>
      </c>
      <c r="AD306" s="9">
        <f t="shared" si="13"/>
        <v>2.1099999999999994</v>
      </c>
      <c r="AE306" s="10" t="e">
        <f>#REF!+AD306</f>
        <v>#REF!</v>
      </c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</row>
    <row r="307" spans="1:50" s="12" customFormat="1">
      <c r="A307" s="6" t="s">
        <v>334</v>
      </c>
      <c r="B307" s="7">
        <v>6.44</v>
      </c>
      <c r="C307" s="7">
        <v>0</v>
      </c>
      <c r="D307" s="8">
        <v>0</v>
      </c>
      <c r="E307" s="8">
        <v>0</v>
      </c>
      <c r="F307" s="31">
        <v>0.54</v>
      </c>
      <c r="G307" s="8">
        <v>0.42</v>
      </c>
      <c r="H307" s="8">
        <v>0.83</v>
      </c>
      <c r="I307" s="8">
        <v>0.15</v>
      </c>
      <c r="J307" s="8">
        <v>0</v>
      </c>
      <c r="K307" s="8">
        <v>0.19</v>
      </c>
      <c r="L307" s="8">
        <v>0</v>
      </c>
      <c r="M307" s="8">
        <v>0.16</v>
      </c>
      <c r="N307" s="7">
        <v>0</v>
      </c>
      <c r="O307" s="7">
        <v>0</v>
      </c>
      <c r="P307" s="7">
        <v>0.04</v>
      </c>
      <c r="Q307" s="7">
        <v>0</v>
      </c>
      <c r="R307" s="8">
        <v>0</v>
      </c>
      <c r="S307" s="8">
        <v>0</v>
      </c>
      <c r="T307" s="8">
        <v>0.12</v>
      </c>
      <c r="U307" s="8">
        <f t="shared" si="12"/>
        <v>2.4299999999999997</v>
      </c>
      <c r="V307" s="31">
        <v>1.89</v>
      </c>
      <c r="W307" s="8">
        <v>0</v>
      </c>
      <c r="X307" s="8">
        <v>0.76</v>
      </c>
      <c r="Y307" s="8">
        <v>0.34</v>
      </c>
      <c r="Z307" s="8">
        <v>1</v>
      </c>
      <c r="AA307" s="8">
        <v>0</v>
      </c>
      <c r="AB307" s="7">
        <v>0</v>
      </c>
      <c r="AC307" s="7">
        <v>0</v>
      </c>
      <c r="AD307" s="9">
        <f t="shared" si="13"/>
        <v>0</v>
      </c>
      <c r="AE307" s="10" t="e">
        <f>#REF!+AD307</f>
        <v>#REF!</v>
      </c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</row>
    <row r="308" spans="1:50" s="12" customFormat="1">
      <c r="A308" s="6" t="s">
        <v>335</v>
      </c>
      <c r="B308" s="7">
        <v>10.93</v>
      </c>
      <c r="C308" s="7">
        <v>0</v>
      </c>
      <c r="D308" s="8">
        <v>0.34</v>
      </c>
      <c r="E308" s="8">
        <v>0</v>
      </c>
      <c r="F308" s="31">
        <v>0.54</v>
      </c>
      <c r="G308" s="8">
        <f>0.16+2</f>
        <v>2.16</v>
      </c>
      <c r="H308" s="8">
        <v>1.83</v>
      </c>
      <c r="I308" s="8">
        <v>0.55000000000000004</v>
      </c>
      <c r="J308" s="8">
        <v>0</v>
      </c>
      <c r="K308" s="8">
        <v>0.19</v>
      </c>
      <c r="L308" s="8">
        <v>0</v>
      </c>
      <c r="M308" s="8">
        <v>0.16</v>
      </c>
      <c r="N308" s="7">
        <v>0</v>
      </c>
      <c r="O308" s="7">
        <v>0.1</v>
      </c>
      <c r="P308" s="7">
        <v>0.04</v>
      </c>
      <c r="Q308" s="7">
        <v>0</v>
      </c>
      <c r="R308" s="8">
        <v>0</v>
      </c>
      <c r="S308" s="8">
        <v>0</v>
      </c>
      <c r="T308" s="8">
        <v>0.38</v>
      </c>
      <c r="U308" s="8">
        <f t="shared" si="12"/>
        <v>2.4299999999999997</v>
      </c>
      <c r="V308" s="31">
        <v>1.89</v>
      </c>
      <c r="W308" s="8">
        <v>0</v>
      </c>
      <c r="X308" s="8">
        <v>0.92</v>
      </c>
      <c r="Y308" s="8">
        <v>0.34</v>
      </c>
      <c r="Z308" s="8">
        <v>1.49</v>
      </c>
      <c r="AA308" s="8">
        <v>0</v>
      </c>
      <c r="AB308" s="7">
        <v>0</v>
      </c>
      <c r="AC308" s="7">
        <v>0</v>
      </c>
      <c r="AD308" s="9">
        <f t="shared" si="13"/>
        <v>0</v>
      </c>
      <c r="AE308" s="10" t="e">
        <f>#REF!+AD308</f>
        <v>#REF!</v>
      </c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</row>
    <row r="309" spans="1:50" s="12" customFormat="1">
      <c r="A309" s="6" t="s">
        <v>336</v>
      </c>
      <c r="B309" s="7">
        <v>15.88</v>
      </c>
      <c r="C309" s="7">
        <v>1.91</v>
      </c>
      <c r="D309" s="8">
        <v>0.34</v>
      </c>
      <c r="E309" s="8">
        <v>0</v>
      </c>
      <c r="F309" s="31">
        <v>0.57999999999999996</v>
      </c>
      <c r="G309" s="8">
        <v>4.55</v>
      </c>
      <c r="H309" s="8">
        <v>0</v>
      </c>
      <c r="I309" s="8">
        <v>0.73</v>
      </c>
      <c r="J309" s="8">
        <v>0</v>
      </c>
      <c r="K309" s="8">
        <v>0.19</v>
      </c>
      <c r="L309" s="8">
        <v>0</v>
      </c>
      <c r="M309" s="8">
        <v>0.16</v>
      </c>
      <c r="N309" s="7">
        <v>0</v>
      </c>
      <c r="O309" s="7">
        <v>0.1</v>
      </c>
      <c r="P309" s="7">
        <v>0.04</v>
      </c>
      <c r="Q309" s="7">
        <v>0</v>
      </c>
      <c r="R309" s="8">
        <v>0</v>
      </c>
      <c r="S309" s="8">
        <v>0</v>
      </c>
      <c r="T309" s="8">
        <v>0.43</v>
      </c>
      <c r="U309" s="8">
        <f t="shared" si="12"/>
        <v>2.61</v>
      </c>
      <c r="V309" s="31">
        <v>2.0299999999999998</v>
      </c>
      <c r="W309" s="8">
        <v>0</v>
      </c>
      <c r="X309" s="8">
        <v>0.92</v>
      </c>
      <c r="Y309" s="8">
        <v>0.34</v>
      </c>
      <c r="Z309" s="8">
        <v>1.64</v>
      </c>
      <c r="AA309" s="8">
        <v>0</v>
      </c>
      <c r="AB309" s="7">
        <v>0</v>
      </c>
      <c r="AC309" s="7">
        <v>0.9</v>
      </c>
      <c r="AD309" s="9">
        <f t="shared" si="13"/>
        <v>1.0200000000000031</v>
      </c>
      <c r="AE309" s="10" t="e">
        <f>#REF!+AD309</f>
        <v>#REF!</v>
      </c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</row>
    <row r="310" spans="1:50" s="12" customFormat="1">
      <c r="A310" s="6" t="s">
        <v>337</v>
      </c>
      <c r="B310" s="7">
        <v>14.29</v>
      </c>
      <c r="C310" s="7">
        <v>0.54</v>
      </c>
      <c r="D310" s="8">
        <v>0.34</v>
      </c>
      <c r="E310" s="8">
        <v>0</v>
      </c>
      <c r="F310" s="31">
        <v>0.54</v>
      </c>
      <c r="G310" s="8">
        <v>1.29</v>
      </c>
      <c r="H310" s="8">
        <v>0</v>
      </c>
      <c r="I310" s="8">
        <v>0.39</v>
      </c>
      <c r="J310" s="8">
        <v>0</v>
      </c>
      <c r="K310" s="8">
        <v>0.19</v>
      </c>
      <c r="L310" s="8">
        <v>0</v>
      </c>
      <c r="M310" s="8">
        <v>0.16</v>
      </c>
      <c r="N310" s="7">
        <v>0</v>
      </c>
      <c r="O310" s="7">
        <v>0</v>
      </c>
      <c r="P310" s="7">
        <v>0.04</v>
      </c>
      <c r="Q310" s="7">
        <v>0</v>
      </c>
      <c r="R310" s="8">
        <v>0</v>
      </c>
      <c r="S310" s="8">
        <v>0</v>
      </c>
      <c r="T310" s="8">
        <v>0.38</v>
      </c>
      <c r="U310" s="8">
        <f t="shared" si="12"/>
        <v>2.4299999999999997</v>
      </c>
      <c r="V310" s="31">
        <v>1.89</v>
      </c>
      <c r="W310" s="8">
        <v>0</v>
      </c>
      <c r="X310" s="8">
        <v>0.92</v>
      </c>
      <c r="Y310" s="8">
        <v>0.34</v>
      </c>
      <c r="Z310" s="8">
        <v>1.49</v>
      </c>
      <c r="AA310" s="8">
        <v>0</v>
      </c>
      <c r="AB310" s="7">
        <v>0</v>
      </c>
      <c r="AC310" s="7">
        <v>0</v>
      </c>
      <c r="AD310" s="9">
        <f t="shared" si="13"/>
        <v>5.7799999999999994</v>
      </c>
      <c r="AE310" s="10" t="e">
        <f>#REF!+AD310</f>
        <v>#REF!</v>
      </c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</row>
    <row r="311" spans="1:50" s="12" customFormat="1">
      <c r="A311" s="6" t="s">
        <v>338</v>
      </c>
      <c r="B311" s="7">
        <v>10.93</v>
      </c>
      <c r="C311" s="7">
        <v>0</v>
      </c>
      <c r="D311" s="8">
        <v>0.34</v>
      </c>
      <c r="E311" s="8">
        <v>0</v>
      </c>
      <c r="F311" s="31">
        <v>0.54</v>
      </c>
      <c r="G311" s="8">
        <f>0.16+2</f>
        <v>2.16</v>
      </c>
      <c r="H311" s="8">
        <v>1.83</v>
      </c>
      <c r="I311" s="8">
        <v>0.55000000000000004</v>
      </c>
      <c r="J311" s="8">
        <v>0</v>
      </c>
      <c r="K311" s="8">
        <v>0.19</v>
      </c>
      <c r="L311" s="8">
        <v>0</v>
      </c>
      <c r="M311" s="8">
        <v>0.16</v>
      </c>
      <c r="N311" s="7">
        <v>0</v>
      </c>
      <c r="O311" s="7">
        <v>0.1</v>
      </c>
      <c r="P311" s="7">
        <v>0.04</v>
      </c>
      <c r="Q311" s="7">
        <v>0</v>
      </c>
      <c r="R311" s="8">
        <v>0</v>
      </c>
      <c r="S311" s="8">
        <v>0</v>
      </c>
      <c r="T311" s="8">
        <v>0.38</v>
      </c>
      <c r="U311" s="8">
        <f t="shared" si="12"/>
        <v>2.4299999999999997</v>
      </c>
      <c r="V311" s="31">
        <v>1.89</v>
      </c>
      <c r="W311" s="8">
        <v>0</v>
      </c>
      <c r="X311" s="8">
        <v>0.92</v>
      </c>
      <c r="Y311" s="8">
        <v>0.34</v>
      </c>
      <c r="Z311" s="8">
        <v>1.49</v>
      </c>
      <c r="AA311" s="8">
        <v>0</v>
      </c>
      <c r="AB311" s="7">
        <v>0</v>
      </c>
      <c r="AC311" s="7">
        <v>0</v>
      </c>
      <c r="AD311" s="9">
        <f t="shared" si="13"/>
        <v>0</v>
      </c>
      <c r="AE311" s="10" t="e">
        <f>#REF!+AD311</f>
        <v>#REF!</v>
      </c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</row>
    <row r="312" spans="1:50" s="12" customFormat="1">
      <c r="A312" s="6" t="s">
        <v>339</v>
      </c>
      <c r="B312" s="7">
        <v>13.9</v>
      </c>
      <c r="C312" s="7">
        <v>0.25</v>
      </c>
      <c r="D312" s="8">
        <v>0</v>
      </c>
      <c r="E312" s="8">
        <v>0</v>
      </c>
      <c r="F312" s="31">
        <v>0.54</v>
      </c>
      <c r="G312" s="8">
        <v>2.08</v>
      </c>
      <c r="H312" s="8">
        <v>0</v>
      </c>
      <c r="I312" s="8">
        <v>0.34</v>
      </c>
      <c r="J312" s="8">
        <v>0</v>
      </c>
      <c r="K312" s="8">
        <v>0.19</v>
      </c>
      <c r="L312" s="8">
        <v>0</v>
      </c>
      <c r="M312" s="8">
        <v>0.16</v>
      </c>
      <c r="N312" s="7">
        <v>0</v>
      </c>
      <c r="O312" s="7">
        <v>0</v>
      </c>
      <c r="P312" s="7">
        <v>0.04</v>
      </c>
      <c r="Q312" s="7">
        <v>0</v>
      </c>
      <c r="R312" s="8">
        <v>0</v>
      </c>
      <c r="S312" s="8">
        <v>0</v>
      </c>
      <c r="T312" s="8">
        <v>0.38</v>
      </c>
      <c r="U312" s="8">
        <f t="shared" si="12"/>
        <v>2.4299999999999997</v>
      </c>
      <c r="V312" s="31">
        <v>1.89</v>
      </c>
      <c r="W312" s="8">
        <v>0</v>
      </c>
      <c r="X312" s="8">
        <v>0.92</v>
      </c>
      <c r="Y312" s="8">
        <v>0.34</v>
      </c>
      <c r="Z312" s="8">
        <v>1.49</v>
      </c>
      <c r="AA312" s="8">
        <v>0</v>
      </c>
      <c r="AB312" s="7">
        <v>0</v>
      </c>
      <c r="AC312" s="7">
        <v>0</v>
      </c>
      <c r="AD312" s="9">
        <f t="shared" si="13"/>
        <v>5.2800000000000011</v>
      </c>
      <c r="AE312" s="10" t="e">
        <f>#REF!+AD312</f>
        <v>#REF!</v>
      </c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</row>
    <row r="313" spans="1:50" s="12" customFormat="1">
      <c r="A313" s="6" t="s">
        <v>340</v>
      </c>
      <c r="B313" s="7">
        <v>10.93</v>
      </c>
      <c r="C313" s="7">
        <v>0</v>
      </c>
      <c r="D313" s="8">
        <v>0.34</v>
      </c>
      <c r="E313" s="8">
        <v>0</v>
      </c>
      <c r="F313" s="31">
        <v>0.54</v>
      </c>
      <c r="G313" s="8">
        <f>0.16+2</f>
        <v>2.16</v>
      </c>
      <c r="H313" s="8">
        <v>1.83</v>
      </c>
      <c r="I313" s="8">
        <v>0.55000000000000004</v>
      </c>
      <c r="J313" s="8">
        <v>0</v>
      </c>
      <c r="K313" s="8">
        <v>0.19</v>
      </c>
      <c r="L313" s="8">
        <v>0</v>
      </c>
      <c r="M313" s="8">
        <v>0.16</v>
      </c>
      <c r="N313" s="7">
        <v>0</v>
      </c>
      <c r="O313" s="7">
        <v>0.1</v>
      </c>
      <c r="P313" s="7">
        <v>0.04</v>
      </c>
      <c r="Q313" s="7">
        <v>0</v>
      </c>
      <c r="R313" s="8">
        <v>0</v>
      </c>
      <c r="S313" s="8">
        <v>0</v>
      </c>
      <c r="T313" s="8">
        <v>0.38</v>
      </c>
      <c r="U313" s="8">
        <f t="shared" si="12"/>
        <v>2.4299999999999997</v>
      </c>
      <c r="V313" s="31">
        <v>1.89</v>
      </c>
      <c r="W313" s="8">
        <v>0</v>
      </c>
      <c r="X313" s="8">
        <v>0.92</v>
      </c>
      <c r="Y313" s="8">
        <v>0.34</v>
      </c>
      <c r="Z313" s="8">
        <v>1.49</v>
      </c>
      <c r="AA313" s="8">
        <v>0</v>
      </c>
      <c r="AB313" s="7">
        <v>0</v>
      </c>
      <c r="AC313" s="7">
        <v>0</v>
      </c>
      <c r="AD313" s="9">
        <f t="shared" si="13"/>
        <v>0</v>
      </c>
      <c r="AE313" s="10" t="e">
        <f>#REF!+AD313</f>
        <v>#REF!</v>
      </c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</row>
    <row r="314" spans="1:50" s="12" customFormat="1">
      <c r="A314" s="6" t="s">
        <v>341</v>
      </c>
      <c r="B314" s="7">
        <v>13.41</v>
      </c>
      <c r="C314" s="7">
        <v>0.8</v>
      </c>
      <c r="D314" s="8">
        <v>0.34</v>
      </c>
      <c r="E314" s="8">
        <v>0</v>
      </c>
      <c r="F314" s="31">
        <v>0.54</v>
      </c>
      <c r="G314" s="8">
        <v>3.35</v>
      </c>
      <c r="H314" s="8">
        <v>0.25</v>
      </c>
      <c r="I314" s="8">
        <v>0.17</v>
      </c>
      <c r="J314" s="8">
        <v>0</v>
      </c>
      <c r="K314" s="8">
        <v>0.19</v>
      </c>
      <c r="L314" s="8">
        <v>0</v>
      </c>
      <c r="M314" s="8">
        <v>0.16</v>
      </c>
      <c r="N314" s="7">
        <v>0</v>
      </c>
      <c r="O314" s="7">
        <v>0</v>
      </c>
      <c r="P314" s="7">
        <v>0.04</v>
      </c>
      <c r="Q314" s="7">
        <v>0</v>
      </c>
      <c r="R314" s="8">
        <v>0</v>
      </c>
      <c r="S314" s="8">
        <v>0</v>
      </c>
      <c r="T314" s="8">
        <v>0.38</v>
      </c>
      <c r="U314" s="8">
        <f t="shared" si="12"/>
        <v>2.4299999999999997</v>
      </c>
      <c r="V314" s="31">
        <v>1.89</v>
      </c>
      <c r="W314" s="8">
        <v>0</v>
      </c>
      <c r="X314" s="8">
        <v>0.92</v>
      </c>
      <c r="Y314" s="8">
        <v>0.34</v>
      </c>
      <c r="Z314" s="8">
        <v>1.49</v>
      </c>
      <c r="AA314" s="8">
        <v>0</v>
      </c>
      <c r="AB314" s="7">
        <v>0</v>
      </c>
      <c r="AC314" s="7">
        <v>0</v>
      </c>
      <c r="AD314" s="9">
        <f t="shared" si="13"/>
        <v>2.5499999999999989</v>
      </c>
      <c r="AE314" s="10" t="e">
        <f>#REF!+AD314</f>
        <v>#REF!</v>
      </c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</row>
    <row r="315" spans="1:50">
      <c r="A315" s="6" t="s">
        <v>342</v>
      </c>
      <c r="B315" s="7">
        <v>10.93</v>
      </c>
      <c r="C315" s="7">
        <v>0</v>
      </c>
      <c r="D315" s="8">
        <v>0.34</v>
      </c>
      <c r="E315" s="8">
        <v>0</v>
      </c>
      <c r="F315" s="31">
        <v>0.54</v>
      </c>
      <c r="G315" s="8">
        <f>0.16+2</f>
        <v>2.16</v>
      </c>
      <c r="H315" s="8">
        <v>1.29</v>
      </c>
      <c r="I315" s="8">
        <v>0.55000000000000004</v>
      </c>
      <c r="J315" s="8">
        <v>0</v>
      </c>
      <c r="K315" s="8">
        <v>0.19</v>
      </c>
      <c r="L315" s="8">
        <v>0.54</v>
      </c>
      <c r="M315" s="8">
        <v>0.16</v>
      </c>
      <c r="N315" s="7">
        <v>0</v>
      </c>
      <c r="O315" s="7">
        <v>0.1</v>
      </c>
      <c r="P315" s="7">
        <v>0.04</v>
      </c>
      <c r="Q315" s="7">
        <v>0</v>
      </c>
      <c r="R315" s="8">
        <v>0</v>
      </c>
      <c r="S315" s="8">
        <v>0</v>
      </c>
      <c r="T315" s="8">
        <v>0.38</v>
      </c>
      <c r="U315" s="8">
        <f t="shared" si="12"/>
        <v>2.4299999999999997</v>
      </c>
      <c r="V315" s="31">
        <v>1.89</v>
      </c>
      <c r="W315" s="8">
        <v>0</v>
      </c>
      <c r="X315" s="8">
        <v>0.92</v>
      </c>
      <c r="Y315" s="8">
        <v>0.34</v>
      </c>
      <c r="Z315" s="8">
        <v>1.49</v>
      </c>
      <c r="AA315" s="8">
        <v>0</v>
      </c>
      <c r="AB315" s="7">
        <v>0</v>
      </c>
      <c r="AC315" s="7">
        <v>0</v>
      </c>
      <c r="AD315" s="9">
        <f t="shared" si="13"/>
        <v>0</v>
      </c>
      <c r="AE315" s="10" t="e">
        <f>#REF!+AD315</f>
        <v>#REF!</v>
      </c>
    </row>
    <row r="316" spans="1:50" ht="24.75" customHeight="1">
      <c r="A316" s="14" t="s">
        <v>343</v>
      </c>
      <c r="B316" s="7">
        <v>18.489999999999998</v>
      </c>
      <c r="C316" s="7">
        <v>1.41</v>
      </c>
      <c r="D316" s="8">
        <v>0.34</v>
      </c>
      <c r="E316" s="8">
        <v>1.1299999999999999</v>
      </c>
      <c r="F316" s="31">
        <v>0</v>
      </c>
      <c r="G316" s="8">
        <v>3.95</v>
      </c>
      <c r="H316" s="8">
        <v>0</v>
      </c>
      <c r="I316" s="8">
        <v>0.38</v>
      </c>
      <c r="J316" s="8">
        <v>0.09</v>
      </c>
      <c r="K316" s="8">
        <v>0.11</v>
      </c>
      <c r="L316" s="7">
        <v>0.54</v>
      </c>
      <c r="M316" s="8">
        <v>0.16</v>
      </c>
      <c r="N316" s="7">
        <v>0</v>
      </c>
      <c r="O316" s="7">
        <v>0.1</v>
      </c>
      <c r="P316" s="7">
        <v>0.04</v>
      </c>
      <c r="Q316" s="7">
        <v>2.17</v>
      </c>
      <c r="R316" s="8">
        <v>0</v>
      </c>
      <c r="S316" s="8">
        <v>0.04</v>
      </c>
      <c r="T316" s="8">
        <v>0.94</v>
      </c>
      <c r="U316" s="8">
        <f t="shared" si="12"/>
        <v>1.63</v>
      </c>
      <c r="V316" s="31">
        <v>1.63</v>
      </c>
      <c r="W316" s="8">
        <v>0.38</v>
      </c>
      <c r="X316" s="8">
        <v>1.22</v>
      </c>
      <c r="Y316" s="8">
        <v>0.34</v>
      </c>
      <c r="Z316" s="13">
        <v>1.5</v>
      </c>
      <c r="AA316" s="8">
        <v>0</v>
      </c>
      <c r="AB316" s="7">
        <v>0.02</v>
      </c>
      <c r="AC316" s="11">
        <v>0</v>
      </c>
      <c r="AD316" s="9">
        <f t="shared" si="13"/>
        <v>2</v>
      </c>
      <c r="AE316" s="10" t="e">
        <f>#REF!+AD316</f>
        <v>#REF!</v>
      </c>
    </row>
    <row r="317" spans="1:50" ht="24.75" customHeight="1">
      <c r="A317" s="14" t="s">
        <v>344</v>
      </c>
      <c r="B317" s="7">
        <v>16.760000000000002</v>
      </c>
      <c r="C317" s="7">
        <v>1.71</v>
      </c>
      <c r="D317" s="8">
        <v>0.34</v>
      </c>
      <c r="E317" s="8">
        <v>1.1399999999999999</v>
      </c>
      <c r="F317" s="31">
        <v>0</v>
      </c>
      <c r="G317" s="8">
        <v>4.33</v>
      </c>
      <c r="H317" s="8">
        <v>0</v>
      </c>
      <c r="I317" s="8">
        <v>0.37</v>
      </c>
      <c r="J317" s="8">
        <v>0.21</v>
      </c>
      <c r="K317" s="8">
        <v>0.11</v>
      </c>
      <c r="L317" s="7">
        <v>0.54</v>
      </c>
      <c r="M317" s="8">
        <v>0.16</v>
      </c>
      <c r="N317" s="7">
        <v>0</v>
      </c>
      <c r="O317" s="7">
        <v>0.1</v>
      </c>
      <c r="P317" s="7">
        <v>0.04</v>
      </c>
      <c r="Q317" s="7">
        <v>0</v>
      </c>
      <c r="R317" s="8">
        <v>0</v>
      </c>
      <c r="S317" s="8">
        <v>0</v>
      </c>
      <c r="T317" s="8">
        <v>0.55000000000000004</v>
      </c>
      <c r="U317" s="8">
        <f t="shared" si="12"/>
        <v>1.63</v>
      </c>
      <c r="V317" s="31">
        <v>1.63</v>
      </c>
      <c r="W317" s="8">
        <v>0.41</v>
      </c>
      <c r="X317" s="8">
        <v>1.08</v>
      </c>
      <c r="Y317" s="8">
        <v>0.34</v>
      </c>
      <c r="Z317" s="8">
        <v>1.64</v>
      </c>
      <c r="AA317" s="8">
        <v>0</v>
      </c>
      <c r="AB317" s="7">
        <v>0</v>
      </c>
      <c r="AC317" s="11">
        <v>0</v>
      </c>
      <c r="AD317" s="9">
        <f t="shared" si="13"/>
        <v>2.0600000000000005</v>
      </c>
      <c r="AE317" s="10" t="e">
        <f>#REF!+AD317</f>
        <v>#REF!</v>
      </c>
    </row>
    <row r="318" spans="1:50">
      <c r="A318" s="6" t="s">
        <v>345</v>
      </c>
      <c r="B318" s="7">
        <v>18.53</v>
      </c>
      <c r="C318" s="7">
        <v>1.71</v>
      </c>
      <c r="D318" s="8">
        <v>0.34</v>
      </c>
      <c r="E318" s="8">
        <v>0</v>
      </c>
      <c r="F318" s="31">
        <v>0.57999999999999996</v>
      </c>
      <c r="G318" s="8">
        <v>4.5199999999999996</v>
      </c>
      <c r="H318" s="8">
        <v>0</v>
      </c>
      <c r="I318" s="8">
        <v>0.75</v>
      </c>
      <c r="J318" s="8">
        <v>0.26</v>
      </c>
      <c r="K318" s="8">
        <v>0.19</v>
      </c>
      <c r="L318" s="8">
        <v>0.54</v>
      </c>
      <c r="M318" s="8">
        <v>0.16</v>
      </c>
      <c r="N318" s="7">
        <v>0</v>
      </c>
      <c r="O318" s="7">
        <v>0.1</v>
      </c>
      <c r="P318" s="7">
        <v>0.04</v>
      </c>
      <c r="Q318" s="7">
        <v>0</v>
      </c>
      <c r="R318" s="8">
        <v>0</v>
      </c>
      <c r="S318" s="8">
        <v>0</v>
      </c>
      <c r="T318" s="8">
        <v>0.43</v>
      </c>
      <c r="U318" s="8">
        <f t="shared" si="12"/>
        <v>2.61</v>
      </c>
      <c r="V318" s="31">
        <v>2.0299999999999998</v>
      </c>
      <c r="W318" s="8">
        <v>0</v>
      </c>
      <c r="X318" s="8">
        <v>0.92</v>
      </c>
      <c r="Y318" s="8">
        <v>0.34</v>
      </c>
      <c r="Z318" s="8">
        <v>1.64</v>
      </c>
      <c r="AA318" s="8">
        <v>0</v>
      </c>
      <c r="AB318" s="7">
        <v>0</v>
      </c>
      <c r="AC318" s="7">
        <v>0.92</v>
      </c>
      <c r="AD318" s="9">
        <f t="shared" si="13"/>
        <v>3.0600000000000041</v>
      </c>
      <c r="AE318" s="10" t="e">
        <f>#REF!+AD318</f>
        <v>#REF!</v>
      </c>
    </row>
    <row r="319" spans="1:50">
      <c r="A319" s="6" t="s">
        <v>346</v>
      </c>
      <c r="B319" s="7">
        <v>5.75</v>
      </c>
      <c r="C319" s="7">
        <v>0</v>
      </c>
      <c r="D319" s="8">
        <v>0.34</v>
      </c>
      <c r="E319" s="8">
        <v>0</v>
      </c>
      <c r="F319" s="31">
        <v>0.54</v>
      </c>
      <c r="G319" s="8">
        <v>0.15</v>
      </c>
      <c r="H319" s="8">
        <v>0.17</v>
      </c>
      <c r="I319" s="8">
        <v>0.05</v>
      </c>
      <c r="J319" s="8">
        <v>0</v>
      </c>
      <c r="K319" s="8">
        <v>0.19</v>
      </c>
      <c r="L319" s="8">
        <v>0</v>
      </c>
      <c r="M319" s="8">
        <v>0.16</v>
      </c>
      <c r="N319" s="7">
        <v>0</v>
      </c>
      <c r="O319" s="7">
        <v>0</v>
      </c>
      <c r="P319" s="7">
        <v>0.04</v>
      </c>
      <c r="Q319" s="7">
        <v>0</v>
      </c>
      <c r="R319" s="8">
        <v>0</v>
      </c>
      <c r="S319" s="8">
        <v>0</v>
      </c>
      <c r="T319" s="8">
        <v>0.12</v>
      </c>
      <c r="U319" s="8">
        <f t="shared" si="12"/>
        <v>2.4299999999999997</v>
      </c>
      <c r="V319" s="31">
        <v>1.89</v>
      </c>
      <c r="W319" s="8">
        <v>0</v>
      </c>
      <c r="X319" s="8">
        <v>0.76</v>
      </c>
      <c r="Y319" s="8">
        <v>0.34</v>
      </c>
      <c r="Z319" s="8">
        <v>1</v>
      </c>
      <c r="AA319" s="8">
        <v>0</v>
      </c>
      <c r="AB319" s="7">
        <v>0</v>
      </c>
      <c r="AC319" s="7">
        <v>0</v>
      </c>
      <c r="AD319" s="9">
        <f t="shared" si="13"/>
        <v>0</v>
      </c>
      <c r="AE319" s="10" t="e">
        <f>#REF!+AD319</f>
        <v>#REF!</v>
      </c>
    </row>
    <row r="320" spans="1:50">
      <c r="A320" s="6" t="s">
        <v>347</v>
      </c>
      <c r="B320" s="7">
        <v>6.44</v>
      </c>
      <c r="C320" s="7">
        <v>0</v>
      </c>
      <c r="D320" s="8">
        <v>0.34</v>
      </c>
      <c r="E320" s="8">
        <v>0</v>
      </c>
      <c r="F320" s="31">
        <v>0.54</v>
      </c>
      <c r="G320" s="8">
        <v>0.42</v>
      </c>
      <c r="H320" s="8">
        <v>0.53</v>
      </c>
      <c r="I320" s="8">
        <v>0.15</v>
      </c>
      <c r="J320" s="8">
        <v>0</v>
      </c>
      <c r="K320" s="8">
        <v>0.19</v>
      </c>
      <c r="L320" s="8">
        <v>0</v>
      </c>
      <c r="M320" s="8">
        <v>0.16</v>
      </c>
      <c r="N320" s="7">
        <v>0</v>
      </c>
      <c r="O320" s="7">
        <v>0</v>
      </c>
      <c r="P320" s="7">
        <v>0</v>
      </c>
      <c r="Q320" s="7">
        <v>0</v>
      </c>
      <c r="R320" s="8">
        <v>0</v>
      </c>
      <c r="S320" s="8">
        <v>0</v>
      </c>
      <c r="T320" s="8">
        <v>0.12</v>
      </c>
      <c r="U320" s="8">
        <f t="shared" si="12"/>
        <v>2.4299999999999997</v>
      </c>
      <c r="V320" s="31">
        <v>1.89</v>
      </c>
      <c r="W320" s="8">
        <v>0</v>
      </c>
      <c r="X320" s="8">
        <v>0.76</v>
      </c>
      <c r="Y320" s="8">
        <v>0.34</v>
      </c>
      <c r="Z320" s="8">
        <v>1</v>
      </c>
      <c r="AA320" s="8">
        <v>0</v>
      </c>
      <c r="AB320" s="7">
        <v>0</v>
      </c>
      <c r="AC320" s="7">
        <v>0</v>
      </c>
      <c r="AD320" s="9">
        <f t="shared" si="13"/>
        <v>0</v>
      </c>
      <c r="AE320" s="10" t="e">
        <f>#REF!+AD320</f>
        <v>#REF!</v>
      </c>
    </row>
    <row r="321" spans="1:31">
      <c r="A321" s="6" t="s">
        <v>348</v>
      </c>
      <c r="B321" s="7">
        <v>6.44</v>
      </c>
      <c r="C321" s="7">
        <v>0</v>
      </c>
      <c r="D321" s="8">
        <v>0.34</v>
      </c>
      <c r="E321" s="8">
        <v>0</v>
      </c>
      <c r="F321" s="31">
        <v>0.54</v>
      </c>
      <c r="G321" s="8">
        <v>0.42</v>
      </c>
      <c r="H321" s="8">
        <v>0.53</v>
      </c>
      <c r="I321" s="8">
        <v>0.15</v>
      </c>
      <c r="J321" s="8">
        <v>0</v>
      </c>
      <c r="K321" s="8">
        <v>0.19</v>
      </c>
      <c r="L321" s="8">
        <v>0</v>
      </c>
      <c r="M321" s="8">
        <v>0.16</v>
      </c>
      <c r="N321" s="7">
        <v>0</v>
      </c>
      <c r="O321" s="7">
        <v>0</v>
      </c>
      <c r="P321" s="7">
        <v>0</v>
      </c>
      <c r="Q321" s="7">
        <v>0</v>
      </c>
      <c r="R321" s="8">
        <v>0</v>
      </c>
      <c r="S321" s="8">
        <v>0</v>
      </c>
      <c r="T321" s="8">
        <v>0.12</v>
      </c>
      <c r="U321" s="8">
        <f t="shared" si="12"/>
        <v>2.4299999999999997</v>
      </c>
      <c r="V321" s="31">
        <v>1.89</v>
      </c>
      <c r="W321" s="8">
        <v>0</v>
      </c>
      <c r="X321" s="8">
        <v>0.76</v>
      </c>
      <c r="Y321" s="8">
        <v>0.34</v>
      </c>
      <c r="Z321" s="8">
        <v>1</v>
      </c>
      <c r="AA321" s="8">
        <v>0</v>
      </c>
      <c r="AB321" s="7">
        <v>0</v>
      </c>
      <c r="AC321" s="7">
        <v>0</v>
      </c>
      <c r="AD321" s="9">
        <f t="shared" si="13"/>
        <v>0</v>
      </c>
      <c r="AE321" s="10" t="e">
        <f>#REF!+AD321</f>
        <v>#REF!</v>
      </c>
    </row>
    <row r="322" spans="1:31">
      <c r="A322" s="6" t="s">
        <v>349</v>
      </c>
      <c r="B322" s="7">
        <v>6.44</v>
      </c>
      <c r="C322" s="7">
        <v>0</v>
      </c>
      <c r="D322" s="8">
        <v>0.34</v>
      </c>
      <c r="E322" s="8">
        <v>0</v>
      </c>
      <c r="F322" s="31">
        <v>0.54</v>
      </c>
      <c r="G322" s="8">
        <v>0.42</v>
      </c>
      <c r="H322" s="8">
        <v>0.53</v>
      </c>
      <c r="I322" s="8">
        <v>0.15</v>
      </c>
      <c r="J322" s="8">
        <v>0</v>
      </c>
      <c r="K322" s="8">
        <v>0.19</v>
      </c>
      <c r="L322" s="8">
        <v>0</v>
      </c>
      <c r="M322" s="8">
        <v>0.16</v>
      </c>
      <c r="N322" s="7">
        <v>0</v>
      </c>
      <c r="O322" s="7">
        <v>0</v>
      </c>
      <c r="P322" s="7">
        <v>0</v>
      </c>
      <c r="Q322" s="7">
        <v>0</v>
      </c>
      <c r="R322" s="8">
        <v>0</v>
      </c>
      <c r="S322" s="8">
        <v>0</v>
      </c>
      <c r="T322" s="8">
        <v>0.12</v>
      </c>
      <c r="U322" s="8">
        <f t="shared" si="12"/>
        <v>2.4299999999999997</v>
      </c>
      <c r="V322" s="31">
        <v>1.89</v>
      </c>
      <c r="W322" s="8">
        <v>0</v>
      </c>
      <c r="X322" s="8">
        <v>0.76</v>
      </c>
      <c r="Y322" s="8">
        <v>0.34</v>
      </c>
      <c r="Z322" s="8">
        <v>1</v>
      </c>
      <c r="AA322" s="8">
        <v>0</v>
      </c>
      <c r="AB322" s="7">
        <v>0</v>
      </c>
      <c r="AC322" s="7">
        <v>0</v>
      </c>
      <c r="AD322" s="9">
        <f t="shared" si="13"/>
        <v>0</v>
      </c>
      <c r="AE322" s="10" t="e">
        <f>#REF!+AD322</f>
        <v>#REF!</v>
      </c>
    </row>
    <row r="323" spans="1:31">
      <c r="A323" s="6" t="s">
        <v>350</v>
      </c>
      <c r="B323" s="7">
        <v>6.44</v>
      </c>
      <c r="C323" s="7">
        <v>0</v>
      </c>
      <c r="D323" s="8">
        <v>0.34</v>
      </c>
      <c r="E323" s="8">
        <v>0</v>
      </c>
      <c r="F323" s="31">
        <v>0.54</v>
      </c>
      <c r="G323" s="8">
        <v>0.42</v>
      </c>
      <c r="H323" s="8">
        <v>0.49</v>
      </c>
      <c r="I323" s="8">
        <v>0.15</v>
      </c>
      <c r="J323" s="8">
        <v>0</v>
      </c>
      <c r="K323" s="8">
        <v>0.19</v>
      </c>
      <c r="L323" s="8">
        <v>0</v>
      </c>
      <c r="M323" s="8">
        <v>0.16</v>
      </c>
      <c r="N323" s="7">
        <v>0</v>
      </c>
      <c r="O323" s="7">
        <v>0</v>
      </c>
      <c r="P323" s="7">
        <v>0.04</v>
      </c>
      <c r="Q323" s="7">
        <v>0</v>
      </c>
      <c r="R323" s="8">
        <v>0</v>
      </c>
      <c r="S323" s="8">
        <v>0</v>
      </c>
      <c r="T323" s="8">
        <v>0.12</v>
      </c>
      <c r="U323" s="8">
        <f t="shared" si="12"/>
        <v>2.4299999999999997</v>
      </c>
      <c r="V323" s="31">
        <v>1.89</v>
      </c>
      <c r="W323" s="8">
        <v>0</v>
      </c>
      <c r="X323" s="8">
        <v>0.76</v>
      </c>
      <c r="Y323" s="8">
        <v>0.34</v>
      </c>
      <c r="Z323" s="8">
        <v>1</v>
      </c>
      <c r="AA323" s="8">
        <v>0</v>
      </c>
      <c r="AB323" s="7">
        <v>0</v>
      </c>
      <c r="AC323" s="7">
        <v>0</v>
      </c>
      <c r="AD323" s="9">
        <f t="shared" si="13"/>
        <v>0</v>
      </c>
      <c r="AE323" s="10" t="e">
        <f>#REF!+AD323</f>
        <v>#REF!</v>
      </c>
    </row>
    <row r="324" spans="1:31">
      <c r="A324" s="6" t="s">
        <v>351</v>
      </c>
      <c r="B324" s="7">
        <v>6.44</v>
      </c>
      <c r="C324" s="7">
        <v>0</v>
      </c>
      <c r="D324" s="8">
        <v>0.34</v>
      </c>
      <c r="E324" s="8">
        <v>0</v>
      </c>
      <c r="F324" s="31">
        <v>0.54</v>
      </c>
      <c r="G324" s="8">
        <v>0.42</v>
      </c>
      <c r="H324" s="8">
        <v>0.49</v>
      </c>
      <c r="I324" s="8">
        <v>0.15</v>
      </c>
      <c r="J324" s="8">
        <v>0</v>
      </c>
      <c r="K324" s="8">
        <v>0.19</v>
      </c>
      <c r="L324" s="8">
        <v>0</v>
      </c>
      <c r="M324" s="8">
        <v>0.16</v>
      </c>
      <c r="N324" s="7">
        <v>0</v>
      </c>
      <c r="O324" s="7">
        <v>0</v>
      </c>
      <c r="P324" s="7">
        <v>0.04</v>
      </c>
      <c r="Q324" s="7">
        <v>0</v>
      </c>
      <c r="R324" s="8">
        <v>0</v>
      </c>
      <c r="S324" s="8">
        <v>0</v>
      </c>
      <c r="T324" s="8">
        <v>0.12</v>
      </c>
      <c r="U324" s="8">
        <f t="shared" ref="U324:U387" si="14">F324+V324</f>
        <v>2.4299999999999997</v>
      </c>
      <c r="V324" s="31">
        <v>1.89</v>
      </c>
      <c r="W324" s="8">
        <v>0</v>
      </c>
      <c r="X324" s="8">
        <v>0.76</v>
      </c>
      <c r="Y324" s="8">
        <v>0.34</v>
      </c>
      <c r="Z324" s="8">
        <v>1</v>
      </c>
      <c r="AA324" s="8">
        <v>0</v>
      </c>
      <c r="AB324" s="7">
        <v>0</v>
      </c>
      <c r="AC324" s="7">
        <v>0</v>
      </c>
      <c r="AD324" s="9">
        <f t="shared" si="13"/>
        <v>0</v>
      </c>
      <c r="AE324" s="10" t="e">
        <f>#REF!+AD324</f>
        <v>#REF!</v>
      </c>
    </row>
    <row r="325" spans="1:31">
      <c r="A325" s="6" t="s">
        <v>352</v>
      </c>
      <c r="B325" s="7">
        <v>6.44</v>
      </c>
      <c r="C325" s="7">
        <v>0</v>
      </c>
      <c r="D325" s="8">
        <v>0.34</v>
      </c>
      <c r="E325" s="8">
        <v>0</v>
      </c>
      <c r="F325" s="31">
        <v>0.54</v>
      </c>
      <c r="G325" s="8">
        <v>0.42</v>
      </c>
      <c r="H325" s="8">
        <v>0.49</v>
      </c>
      <c r="I325" s="8">
        <v>0.15</v>
      </c>
      <c r="J325" s="8">
        <v>0</v>
      </c>
      <c r="K325" s="8">
        <v>0.19</v>
      </c>
      <c r="L325" s="8">
        <v>0</v>
      </c>
      <c r="M325" s="8">
        <v>0.16</v>
      </c>
      <c r="N325" s="7">
        <v>0</v>
      </c>
      <c r="O325" s="7">
        <v>0</v>
      </c>
      <c r="P325" s="7">
        <v>0.04</v>
      </c>
      <c r="Q325" s="7">
        <v>0</v>
      </c>
      <c r="R325" s="8">
        <v>0</v>
      </c>
      <c r="S325" s="8">
        <v>0</v>
      </c>
      <c r="T325" s="8">
        <v>0.12</v>
      </c>
      <c r="U325" s="8">
        <f t="shared" si="14"/>
        <v>2.4299999999999997</v>
      </c>
      <c r="V325" s="31">
        <v>1.89</v>
      </c>
      <c r="W325" s="8">
        <v>0</v>
      </c>
      <c r="X325" s="8">
        <v>0.76</v>
      </c>
      <c r="Y325" s="8">
        <v>0.34</v>
      </c>
      <c r="Z325" s="8">
        <v>1</v>
      </c>
      <c r="AA325" s="8">
        <v>0</v>
      </c>
      <c r="AB325" s="7">
        <v>0</v>
      </c>
      <c r="AC325" s="7">
        <v>0</v>
      </c>
      <c r="AD325" s="9">
        <f t="shared" si="13"/>
        <v>0</v>
      </c>
      <c r="AE325" s="10" t="e">
        <f>#REF!+AD325</f>
        <v>#REF!</v>
      </c>
    </row>
    <row r="326" spans="1:31">
      <c r="A326" s="6" t="s">
        <v>353</v>
      </c>
      <c r="B326" s="7">
        <v>10.93</v>
      </c>
      <c r="C326" s="7">
        <v>0</v>
      </c>
      <c r="D326" s="8">
        <v>0.34</v>
      </c>
      <c r="E326" s="8">
        <v>0</v>
      </c>
      <c r="F326" s="31">
        <v>0.54</v>
      </c>
      <c r="G326" s="8">
        <f>0.16+2</f>
        <v>2.16</v>
      </c>
      <c r="H326" s="8">
        <v>1.83</v>
      </c>
      <c r="I326" s="8">
        <v>0.55000000000000004</v>
      </c>
      <c r="J326" s="8">
        <v>0</v>
      </c>
      <c r="K326" s="8">
        <v>0.19</v>
      </c>
      <c r="L326" s="8">
        <v>0</v>
      </c>
      <c r="M326" s="8">
        <v>0.16</v>
      </c>
      <c r="N326" s="7">
        <v>0</v>
      </c>
      <c r="O326" s="7">
        <v>0.1</v>
      </c>
      <c r="P326" s="7">
        <v>0.04</v>
      </c>
      <c r="Q326" s="7">
        <v>0</v>
      </c>
      <c r="R326" s="8">
        <v>0</v>
      </c>
      <c r="S326" s="8">
        <v>0</v>
      </c>
      <c r="T326" s="8">
        <v>0.38</v>
      </c>
      <c r="U326" s="8">
        <f t="shared" si="14"/>
        <v>2.4299999999999997</v>
      </c>
      <c r="V326" s="31">
        <v>1.89</v>
      </c>
      <c r="W326" s="8">
        <v>0</v>
      </c>
      <c r="X326" s="8">
        <v>0.92</v>
      </c>
      <c r="Y326" s="8">
        <v>0.34</v>
      </c>
      <c r="Z326" s="8">
        <v>1.49</v>
      </c>
      <c r="AA326" s="8">
        <v>0</v>
      </c>
      <c r="AB326" s="7">
        <v>0</v>
      </c>
      <c r="AC326" s="7">
        <v>0</v>
      </c>
      <c r="AD326" s="9">
        <f t="shared" si="13"/>
        <v>0</v>
      </c>
      <c r="AE326" s="10" t="e">
        <f>#REF!+AD326</f>
        <v>#REF!</v>
      </c>
    </row>
    <row r="327" spans="1:31">
      <c r="A327" s="6" t="s">
        <v>354</v>
      </c>
      <c r="B327" s="7">
        <v>10.93</v>
      </c>
      <c r="C327" s="7">
        <v>0</v>
      </c>
      <c r="D327" s="8">
        <v>0.34</v>
      </c>
      <c r="E327" s="8">
        <v>0</v>
      </c>
      <c r="F327" s="31">
        <v>0.54</v>
      </c>
      <c r="G327" s="8">
        <f>0.16+2</f>
        <v>2.16</v>
      </c>
      <c r="H327" s="8">
        <v>1.37</v>
      </c>
      <c r="I327" s="8">
        <v>0.55000000000000004</v>
      </c>
      <c r="J327" s="8">
        <v>0</v>
      </c>
      <c r="K327" s="8">
        <v>0.11</v>
      </c>
      <c r="L327" s="8">
        <v>0.54</v>
      </c>
      <c r="M327" s="8">
        <v>0.16</v>
      </c>
      <c r="N327" s="7">
        <v>0</v>
      </c>
      <c r="O327" s="7">
        <v>0.1</v>
      </c>
      <c r="P327" s="7">
        <v>0.04</v>
      </c>
      <c r="Q327" s="7">
        <v>0</v>
      </c>
      <c r="R327" s="8">
        <v>0</v>
      </c>
      <c r="S327" s="8">
        <v>0</v>
      </c>
      <c r="T327" s="8">
        <v>0.38</v>
      </c>
      <c r="U327" s="8">
        <f t="shared" si="14"/>
        <v>2.4299999999999997</v>
      </c>
      <c r="V327" s="31">
        <v>1.89</v>
      </c>
      <c r="W327" s="8">
        <v>0</v>
      </c>
      <c r="X327" s="8">
        <v>0.92</v>
      </c>
      <c r="Y327" s="8">
        <v>0.34</v>
      </c>
      <c r="Z327" s="8">
        <v>1.49</v>
      </c>
      <c r="AA327" s="8">
        <v>0</v>
      </c>
      <c r="AB327" s="7">
        <v>0</v>
      </c>
      <c r="AC327" s="7">
        <v>0</v>
      </c>
      <c r="AD327" s="9">
        <f t="shared" ref="AD327:AD390" si="15">B327-(C327+D327+E327+F327+G327+I327+K327+L327+M327+N327+O327+P327+Q327+R327+S327+T327+V327+X327+Y327+Z327+AA327+H327+W327+AB327+J327+AC327)</f>
        <v>0</v>
      </c>
      <c r="AE327" s="10" t="e">
        <f>#REF!+AD327</f>
        <v>#REF!</v>
      </c>
    </row>
    <row r="328" spans="1:31">
      <c r="A328" s="6" t="s">
        <v>355</v>
      </c>
      <c r="B328" s="7">
        <v>15.37</v>
      </c>
      <c r="C328" s="7">
        <v>0.77</v>
      </c>
      <c r="D328" s="8">
        <v>0.34</v>
      </c>
      <c r="E328" s="8">
        <v>0.96</v>
      </c>
      <c r="F328" s="31">
        <v>0</v>
      </c>
      <c r="G328" s="8">
        <v>1.79</v>
      </c>
      <c r="H328" s="8">
        <v>0</v>
      </c>
      <c r="I328" s="8">
        <v>0.37</v>
      </c>
      <c r="J328" s="8">
        <v>0</v>
      </c>
      <c r="K328" s="7">
        <v>0.11</v>
      </c>
      <c r="L328" s="7">
        <v>0.54</v>
      </c>
      <c r="M328" s="7">
        <v>0</v>
      </c>
      <c r="N328" s="7">
        <v>0.14000000000000001</v>
      </c>
      <c r="O328" s="7">
        <v>0.1</v>
      </c>
      <c r="P328" s="7">
        <v>0.04</v>
      </c>
      <c r="Q328" s="7">
        <f>'[2]Лифт-2015'!G31</f>
        <v>2.0854932930118579</v>
      </c>
      <c r="R328" s="8">
        <f>'[2]Лифт-2015'!L31</f>
        <v>0</v>
      </c>
      <c r="S328" s="8">
        <f>'[2]Лифт-2015'!P31</f>
        <v>4.3449865873606351E-2</v>
      </c>
      <c r="T328" s="8">
        <v>0.84</v>
      </c>
      <c r="U328" s="8">
        <f t="shared" si="14"/>
        <v>1.52</v>
      </c>
      <c r="V328" s="31">
        <v>1.52</v>
      </c>
      <c r="W328" s="8">
        <v>0.14000000000000001</v>
      </c>
      <c r="X328" s="8">
        <v>1.22</v>
      </c>
      <c r="Y328" s="8">
        <v>0.34</v>
      </c>
      <c r="Z328" s="8">
        <v>2</v>
      </c>
      <c r="AA328" s="8">
        <v>0</v>
      </c>
      <c r="AB328" s="7">
        <f>'[2]Лифт-страх.'!G31</f>
        <v>2.0053784249356773E-2</v>
      </c>
      <c r="AC328" s="7">
        <v>0</v>
      </c>
      <c r="AD328" s="9">
        <f t="shared" si="15"/>
        <v>2.0010030568651782</v>
      </c>
      <c r="AE328" s="10" t="e">
        <f>#REF!+AD328</f>
        <v>#REF!</v>
      </c>
    </row>
    <row r="329" spans="1:31">
      <c r="A329" s="6" t="s">
        <v>356</v>
      </c>
      <c r="B329" s="7">
        <v>15.68</v>
      </c>
      <c r="C329" s="7">
        <v>1.62</v>
      </c>
      <c r="D329" s="8">
        <v>0.34</v>
      </c>
      <c r="E329" s="8">
        <v>0</v>
      </c>
      <c r="F329" s="31">
        <v>0.54</v>
      </c>
      <c r="G329" s="8">
        <v>1.9300000000000002</v>
      </c>
      <c r="H329" s="8">
        <v>0</v>
      </c>
      <c r="I329" s="8">
        <v>1.21</v>
      </c>
      <c r="J329" s="8">
        <v>0</v>
      </c>
      <c r="K329" s="8">
        <v>0.19</v>
      </c>
      <c r="L329" s="8">
        <v>0.54</v>
      </c>
      <c r="M329" s="8">
        <v>0.16</v>
      </c>
      <c r="N329" s="7">
        <v>0</v>
      </c>
      <c r="O329" s="7">
        <v>0.1</v>
      </c>
      <c r="P329" s="7">
        <v>0.04</v>
      </c>
      <c r="Q329" s="7">
        <v>0</v>
      </c>
      <c r="R329" s="8">
        <v>0</v>
      </c>
      <c r="S329" s="8">
        <v>0</v>
      </c>
      <c r="T329" s="8">
        <v>0.38</v>
      </c>
      <c r="U329" s="8">
        <f t="shared" si="14"/>
        <v>2.4299999999999997</v>
      </c>
      <c r="V329" s="31">
        <v>1.89</v>
      </c>
      <c r="W329" s="8">
        <v>0</v>
      </c>
      <c r="X329" s="8">
        <v>0.92</v>
      </c>
      <c r="Y329" s="8">
        <v>0.34</v>
      </c>
      <c r="Z329" s="8">
        <v>1.49</v>
      </c>
      <c r="AA329" s="8">
        <v>0</v>
      </c>
      <c r="AB329" s="7">
        <v>0</v>
      </c>
      <c r="AC329" s="7">
        <v>0</v>
      </c>
      <c r="AD329" s="9">
        <f t="shared" si="15"/>
        <v>3.99</v>
      </c>
      <c r="AE329" s="10" t="e">
        <f>#REF!+AD329</f>
        <v>#REF!</v>
      </c>
    </row>
    <row r="330" spans="1:31">
      <c r="A330" s="6" t="s">
        <v>357</v>
      </c>
      <c r="B330" s="7">
        <v>10.93</v>
      </c>
      <c r="C330" s="7">
        <v>0</v>
      </c>
      <c r="D330" s="8">
        <v>0.34</v>
      </c>
      <c r="E330" s="8">
        <v>0</v>
      </c>
      <c r="F330" s="31">
        <v>0.54</v>
      </c>
      <c r="G330" s="8">
        <f>0.16+2</f>
        <v>2.16</v>
      </c>
      <c r="H330" s="8">
        <v>1.29</v>
      </c>
      <c r="I330" s="8">
        <v>0.55000000000000004</v>
      </c>
      <c r="J330" s="8">
        <v>0</v>
      </c>
      <c r="K330" s="8">
        <v>0.19</v>
      </c>
      <c r="L330" s="8">
        <v>0.54</v>
      </c>
      <c r="M330" s="8">
        <v>0.16</v>
      </c>
      <c r="N330" s="7">
        <v>0</v>
      </c>
      <c r="O330" s="7">
        <v>0.1</v>
      </c>
      <c r="P330" s="7">
        <v>0.04</v>
      </c>
      <c r="Q330" s="7">
        <v>0</v>
      </c>
      <c r="R330" s="8">
        <v>0</v>
      </c>
      <c r="S330" s="8">
        <v>0</v>
      </c>
      <c r="T330" s="8">
        <v>0.38</v>
      </c>
      <c r="U330" s="8">
        <f t="shared" si="14"/>
        <v>2.4299999999999997</v>
      </c>
      <c r="V330" s="31">
        <v>1.89</v>
      </c>
      <c r="W330" s="8">
        <v>0</v>
      </c>
      <c r="X330" s="8">
        <v>0.92</v>
      </c>
      <c r="Y330" s="8">
        <v>0.34</v>
      </c>
      <c r="Z330" s="8">
        <v>1.49</v>
      </c>
      <c r="AA330" s="8">
        <v>0</v>
      </c>
      <c r="AB330" s="7">
        <v>0</v>
      </c>
      <c r="AC330" s="7">
        <v>0</v>
      </c>
      <c r="AD330" s="9">
        <f t="shared" si="15"/>
        <v>0</v>
      </c>
      <c r="AE330" s="10" t="e">
        <f>#REF!+AD330</f>
        <v>#REF!</v>
      </c>
    </row>
    <row r="331" spans="1:31">
      <c r="A331" s="6" t="s">
        <v>358</v>
      </c>
      <c r="B331" s="7">
        <v>10.93</v>
      </c>
      <c r="C331" s="7">
        <v>0</v>
      </c>
      <c r="D331" s="8">
        <v>0.34</v>
      </c>
      <c r="E331" s="8">
        <v>0</v>
      </c>
      <c r="F331" s="31">
        <v>0.54</v>
      </c>
      <c r="G331" s="8">
        <f>0.16+2</f>
        <v>2.16</v>
      </c>
      <c r="H331" s="8">
        <v>1.29</v>
      </c>
      <c r="I331" s="8">
        <v>0.55000000000000004</v>
      </c>
      <c r="J331" s="8">
        <v>0</v>
      </c>
      <c r="K331" s="8">
        <v>0.19</v>
      </c>
      <c r="L331" s="8">
        <v>0.54</v>
      </c>
      <c r="M331" s="8">
        <v>0.16</v>
      </c>
      <c r="N331" s="7">
        <v>0</v>
      </c>
      <c r="O331" s="7">
        <v>0.1</v>
      </c>
      <c r="P331" s="7">
        <v>0.04</v>
      </c>
      <c r="Q331" s="7">
        <v>0</v>
      </c>
      <c r="R331" s="8">
        <v>0</v>
      </c>
      <c r="S331" s="8">
        <v>0</v>
      </c>
      <c r="T331" s="8">
        <v>0.38</v>
      </c>
      <c r="U331" s="8">
        <f t="shared" si="14"/>
        <v>2.4299999999999997</v>
      </c>
      <c r="V331" s="31">
        <v>1.89</v>
      </c>
      <c r="W331" s="8">
        <v>0</v>
      </c>
      <c r="X331" s="8">
        <v>0.92</v>
      </c>
      <c r="Y331" s="8">
        <v>0.34</v>
      </c>
      <c r="Z331" s="8">
        <v>1.49</v>
      </c>
      <c r="AA331" s="8">
        <v>0</v>
      </c>
      <c r="AB331" s="7">
        <v>0</v>
      </c>
      <c r="AC331" s="7">
        <v>0</v>
      </c>
      <c r="AD331" s="9">
        <f t="shared" si="15"/>
        <v>0</v>
      </c>
      <c r="AE331" s="10" t="e">
        <f>#REF!+AD331</f>
        <v>#REF!</v>
      </c>
    </row>
    <row r="332" spans="1:31">
      <c r="A332" s="6" t="s">
        <v>359</v>
      </c>
      <c r="B332" s="7">
        <v>10.93</v>
      </c>
      <c r="C332" s="7">
        <v>0</v>
      </c>
      <c r="D332" s="8">
        <v>0.34</v>
      </c>
      <c r="E332" s="8">
        <v>0</v>
      </c>
      <c r="F332" s="31">
        <v>0.54</v>
      </c>
      <c r="G332" s="8">
        <f>0.16+2</f>
        <v>2.16</v>
      </c>
      <c r="H332" s="8">
        <v>1.29</v>
      </c>
      <c r="I332" s="8">
        <v>0.55000000000000004</v>
      </c>
      <c r="J332" s="8">
        <v>0</v>
      </c>
      <c r="K332" s="8">
        <v>0.19</v>
      </c>
      <c r="L332" s="8">
        <v>0.54</v>
      </c>
      <c r="M332" s="8">
        <v>0.16</v>
      </c>
      <c r="N332" s="7">
        <v>0</v>
      </c>
      <c r="O332" s="7">
        <v>0.1</v>
      </c>
      <c r="P332" s="7">
        <v>0.04</v>
      </c>
      <c r="Q332" s="7">
        <v>0</v>
      </c>
      <c r="R332" s="8">
        <v>0</v>
      </c>
      <c r="S332" s="8">
        <v>0</v>
      </c>
      <c r="T332" s="8">
        <v>0.38</v>
      </c>
      <c r="U332" s="8">
        <f t="shared" si="14"/>
        <v>2.4299999999999997</v>
      </c>
      <c r="V332" s="31">
        <v>1.89</v>
      </c>
      <c r="W332" s="8">
        <v>0</v>
      </c>
      <c r="X332" s="8">
        <v>0.92</v>
      </c>
      <c r="Y332" s="8">
        <v>0.34</v>
      </c>
      <c r="Z332" s="8">
        <v>1.49</v>
      </c>
      <c r="AA332" s="8">
        <v>0</v>
      </c>
      <c r="AB332" s="7">
        <v>0</v>
      </c>
      <c r="AC332" s="7">
        <v>0</v>
      </c>
      <c r="AD332" s="9">
        <f t="shared" si="15"/>
        <v>0</v>
      </c>
      <c r="AE332" s="10" t="e">
        <f>#REF!+AD332</f>
        <v>#REF!</v>
      </c>
    </row>
    <row r="333" spans="1:31">
      <c r="A333" s="6" t="s">
        <v>360</v>
      </c>
      <c r="B333" s="7">
        <v>13.33</v>
      </c>
      <c r="C333" s="7">
        <v>2.48</v>
      </c>
      <c r="D333" s="8">
        <v>0.34</v>
      </c>
      <c r="E333" s="8">
        <v>0</v>
      </c>
      <c r="F333" s="31">
        <v>0.54</v>
      </c>
      <c r="G333" s="8">
        <v>2.94</v>
      </c>
      <c r="H333" s="8">
        <v>0</v>
      </c>
      <c r="I333" s="8">
        <v>1.1000000000000001</v>
      </c>
      <c r="J333" s="8">
        <v>0</v>
      </c>
      <c r="K333" s="8">
        <v>0.19</v>
      </c>
      <c r="L333" s="8">
        <v>0</v>
      </c>
      <c r="M333" s="8">
        <v>0.16</v>
      </c>
      <c r="N333" s="7">
        <v>0</v>
      </c>
      <c r="O333" s="7">
        <v>0.1</v>
      </c>
      <c r="P333" s="7">
        <v>0.04</v>
      </c>
      <c r="Q333" s="7">
        <v>0</v>
      </c>
      <c r="R333" s="8">
        <v>0</v>
      </c>
      <c r="S333" s="8">
        <v>0</v>
      </c>
      <c r="T333" s="8">
        <v>0.38</v>
      </c>
      <c r="U333" s="8">
        <f t="shared" si="14"/>
        <v>2.4299999999999997</v>
      </c>
      <c r="V333" s="31">
        <v>1.89</v>
      </c>
      <c r="W333" s="8">
        <v>0</v>
      </c>
      <c r="X333" s="8">
        <v>0.92</v>
      </c>
      <c r="Y333" s="8">
        <v>0.34</v>
      </c>
      <c r="Z333" s="8">
        <v>1.49</v>
      </c>
      <c r="AA333" s="8">
        <v>0</v>
      </c>
      <c r="AB333" s="7">
        <v>0</v>
      </c>
      <c r="AC333" s="7">
        <v>0</v>
      </c>
      <c r="AD333" s="9">
        <f t="shared" si="15"/>
        <v>0.41999999999999815</v>
      </c>
      <c r="AE333" s="10" t="e">
        <f>#REF!+AD333</f>
        <v>#REF!</v>
      </c>
    </row>
    <row r="334" spans="1:31">
      <c r="A334" s="6" t="s">
        <v>361</v>
      </c>
      <c r="B334" s="7">
        <v>10.93</v>
      </c>
      <c r="C334" s="7">
        <v>0</v>
      </c>
      <c r="D334" s="8">
        <v>0.34</v>
      </c>
      <c r="E334" s="8">
        <v>0</v>
      </c>
      <c r="F334" s="31">
        <v>0.54</v>
      </c>
      <c r="G334" s="8">
        <f>0.16+2</f>
        <v>2.16</v>
      </c>
      <c r="H334" s="8">
        <v>1.83</v>
      </c>
      <c r="I334" s="8">
        <v>0.55000000000000004</v>
      </c>
      <c r="J334" s="8">
        <v>0</v>
      </c>
      <c r="K334" s="8">
        <v>0.19</v>
      </c>
      <c r="L334" s="8">
        <v>0</v>
      </c>
      <c r="M334" s="8">
        <v>0.16</v>
      </c>
      <c r="N334" s="7">
        <v>0</v>
      </c>
      <c r="O334" s="7">
        <v>0.1</v>
      </c>
      <c r="P334" s="7">
        <v>0.04</v>
      </c>
      <c r="Q334" s="7">
        <v>0</v>
      </c>
      <c r="R334" s="8">
        <v>0</v>
      </c>
      <c r="S334" s="8">
        <v>0</v>
      </c>
      <c r="T334" s="8">
        <v>0.38</v>
      </c>
      <c r="U334" s="8">
        <f t="shared" si="14"/>
        <v>2.4299999999999997</v>
      </c>
      <c r="V334" s="31">
        <v>1.89</v>
      </c>
      <c r="W334" s="8">
        <v>0</v>
      </c>
      <c r="X334" s="8">
        <v>0.92</v>
      </c>
      <c r="Y334" s="8">
        <v>0.34</v>
      </c>
      <c r="Z334" s="8">
        <v>1.49</v>
      </c>
      <c r="AA334" s="8">
        <v>0</v>
      </c>
      <c r="AB334" s="7">
        <v>0</v>
      </c>
      <c r="AC334" s="7">
        <v>0</v>
      </c>
      <c r="AD334" s="9">
        <f t="shared" si="15"/>
        <v>0</v>
      </c>
      <c r="AE334" s="10" t="e">
        <f>#REF!+AD334</f>
        <v>#REF!</v>
      </c>
    </row>
    <row r="335" spans="1:31">
      <c r="A335" s="6" t="s">
        <v>362</v>
      </c>
      <c r="B335" s="7">
        <v>10.93</v>
      </c>
      <c r="C335" s="7">
        <v>0</v>
      </c>
      <c r="D335" s="8">
        <v>0.34</v>
      </c>
      <c r="E335" s="8">
        <v>0</v>
      </c>
      <c r="F335" s="31">
        <v>0.54</v>
      </c>
      <c r="G335" s="8">
        <f>0.16+2</f>
        <v>2.16</v>
      </c>
      <c r="H335" s="8">
        <v>1.83</v>
      </c>
      <c r="I335" s="8">
        <v>0.55000000000000004</v>
      </c>
      <c r="J335" s="8">
        <v>0</v>
      </c>
      <c r="K335" s="8">
        <v>0.19</v>
      </c>
      <c r="L335" s="8">
        <v>0</v>
      </c>
      <c r="M335" s="8">
        <v>0.16</v>
      </c>
      <c r="N335" s="7">
        <v>0</v>
      </c>
      <c r="O335" s="7">
        <v>0.1</v>
      </c>
      <c r="P335" s="7">
        <v>0.04</v>
      </c>
      <c r="Q335" s="7">
        <v>0</v>
      </c>
      <c r="R335" s="8">
        <v>0</v>
      </c>
      <c r="S335" s="8">
        <v>0</v>
      </c>
      <c r="T335" s="8">
        <v>0.38</v>
      </c>
      <c r="U335" s="8">
        <f t="shared" si="14"/>
        <v>2.4299999999999997</v>
      </c>
      <c r="V335" s="31">
        <v>1.89</v>
      </c>
      <c r="W335" s="8">
        <v>0</v>
      </c>
      <c r="X335" s="8">
        <v>0.92</v>
      </c>
      <c r="Y335" s="8">
        <v>0.34</v>
      </c>
      <c r="Z335" s="8">
        <v>1.49</v>
      </c>
      <c r="AA335" s="8">
        <v>0</v>
      </c>
      <c r="AB335" s="7">
        <v>0</v>
      </c>
      <c r="AC335" s="7">
        <v>0</v>
      </c>
      <c r="AD335" s="9">
        <f t="shared" si="15"/>
        <v>0</v>
      </c>
      <c r="AE335" s="10" t="e">
        <f>#REF!+AD335</f>
        <v>#REF!</v>
      </c>
    </row>
    <row r="336" spans="1:31">
      <c r="A336" s="6" t="s">
        <v>363</v>
      </c>
      <c r="B336" s="7">
        <v>13.83</v>
      </c>
      <c r="C336" s="7">
        <v>1.71</v>
      </c>
      <c r="D336" s="8">
        <v>0.34</v>
      </c>
      <c r="E336" s="8">
        <v>0</v>
      </c>
      <c r="F336" s="31">
        <v>0.57999999999999996</v>
      </c>
      <c r="G336" s="8">
        <v>3.52</v>
      </c>
      <c r="H336" s="8">
        <v>0</v>
      </c>
      <c r="I336" s="8">
        <v>0.35</v>
      </c>
      <c r="J336" s="8">
        <v>0</v>
      </c>
      <c r="K336" s="8">
        <v>0.19</v>
      </c>
      <c r="L336" s="8">
        <v>0</v>
      </c>
      <c r="M336" s="8">
        <v>0.16</v>
      </c>
      <c r="N336" s="7">
        <v>0</v>
      </c>
      <c r="O336" s="7">
        <v>0.1</v>
      </c>
      <c r="P336" s="7">
        <v>0.04</v>
      </c>
      <c r="Q336" s="7">
        <v>0</v>
      </c>
      <c r="R336" s="8">
        <v>0</v>
      </c>
      <c r="S336" s="8">
        <v>0</v>
      </c>
      <c r="T336" s="8">
        <v>0.43</v>
      </c>
      <c r="U336" s="8">
        <f t="shared" si="14"/>
        <v>2.61</v>
      </c>
      <c r="V336" s="31">
        <v>2.0299999999999998</v>
      </c>
      <c r="W336" s="8">
        <v>0</v>
      </c>
      <c r="X336" s="8">
        <v>0.92</v>
      </c>
      <c r="Y336" s="8">
        <v>0.34</v>
      </c>
      <c r="Z336" s="8">
        <v>1.64</v>
      </c>
      <c r="AA336" s="8">
        <v>0</v>
      </c>
      <c r="AB336" s="7">
        <v>0</v>
      </c>
      <c r="AC336" s="7">
        <v>0</v>
      </c>
      <c r="AD336" s="9">
        <f t="shared" si="15"/>
        <v>1.4800000000000004</v>
      </c>
      <c r="AE336" s="10" t="e">
        <f>#REF!+AD336</f>
        <v>#REF!</v>
      </c>
    </row>
    <row r="337" spans="1:31">
      <c r="A337" s="6" t="s">
        <v>364</v>
      </c>
      <c r="B337" s="7">
        <v>10.93</v>
      </c>
      <c r="C337" s="7">
        <v>0</v>
      </c>
      <c r="D337" s="8">
        <v>0.34</v>
      </c>
      <c r="E337" s="8">
        <v>0</v>
      </c>
      <c r="F337" s="31">
        <v>0.54</v>
      </c>
      <c r="G337" s="8">
        <f>0.16+2</f>
        <v>2.16</v>
      </c>
      <c r="H337" s="8">
        <v>1.83</v>
      </c>
      <c r="I337" s="8">
        <v>0.55000000000000004</v>
      </c>
      <c r="J337" s="8">
        <v>0</v>
      </c>
      <c r="K337" s="8">
        <v>0.19</v>
      </c>
      <c r="L337" s="8">
        <v>0</v>
      </c>
      <c r="M337" s="8">
        <v>0.16</v>
      </c>
      <c r="N337" s="7">
        <v>0</v>
      </c>
      <c r="O337" s="7">
        <v>0.1</v>
      </c>
      <c r="P337" s="7">
        <v>0.04</v>
      </c>
      <c r="Q337" s="7">
        <v>0</v>
      </c>
      <c r="R337" s="8">
        <v>0</v>
      </c>
      <c r="S337" s="8">
        <v>0</v>
      </c>
      <c r="T337" s="8">
        <v>0.38</v>
      </c>
      <c r="U337" s="8">
        <f t="shared" si="14"/>
        <v>2.4299999999999997</v>
      </c>
      <c r="V337" s="31">
        <v>1.89</v>
      </c>
      <c r="W337" s="8">
        <v>0</v>
      </c>
      <c r="X337" s="8">
        <v>0.92</v>
      </c>
      <c r="Y337" s="8">
        <v>0.34</v>
      </c>
      <c r="Z337" s="8">
        <v>1.49</v>
      </c>
      <c r="AA337" s="8">
        <v>0</v>
      </c>
      <c r="AB337" s="7">
        <v>0</v>
      </c>
      <c r="AC337" s="7">
        <v>0</v>
      </c>
      <c r="AD337" s="9">
        <f t="shared" si="15"/>
        <v>0</v>
      </c>
      <c r="AE337" s="10" t="e">
        <f>#REF!+AD337</f>
        <v>#REF!</v>
      </c>
    </row>
    <row r="338" spans="1:31">
      <c r="A338" s="6" t="s">
        <v>365</v>
      </c>
      <c r="B338" s="7">
        <v>12.92</v>
      </c>
      <c r="C338" s="7">
        <v>1.99</v>
      </c>
      <c r="D338" s="8">
        <v>0.34</v>
      </c>
      <c r="E338" s="8">
        <v>0</v>
      </c>
      <c r="F338" s="31">
        <v>0.54</v>
      </c>
      <c r="G338" s="8">
        <v>2.37</v>
      </c>
      <c r="H338" s="8">
        <v>0</v>
      </c>
      <c r="I338" s="8">
        <v>0.75</v>
      </c>
      <c r="J338" s="8">
        <v>0</v>
      </c>
      <c r="K338" s="8">
        <v>0.19</v>
      </c>
      <c r="L338" s="8">
        <v>0.54</v>
      </c>
      <c r="M338" s="8">
        <v>0.16</v>
      </c>
      <c r="N338" s="7">
        <v>0</v>
      </c>
      <c r="O338" s="7">
        <v>0.1</v>
      </c>
      <c r="P338" s="7">
        <v>0.04</v>
      </c>
      <c r="Q338" s="7">
        <v>0</v>
      </c>
      <c r="R338" s="8">
        <v>0</v>
      </c>
      <c r="S338" s="8">
        <v>0</v>
      </c>
      <c r="T338" s="8">
        <v>0.38</v>
      </c>
      <c r="U338" s="8">
        <f t="shared" si="14"/>
        <v>2.4299999999999997</v>
      </c>
      <c r="V338" s="31">
        <v>1.89</v>
      </c>
      <c r="W338" s="8">
        <v>0</v>
      </c>
      <c r="X338" s="8">
        <v>0.92</v>
      </c>
      <c r="Y338" s="8">
        <v>0.34</v>
      </c>
      <c r="Z338" s="8">
        <v>1.49</v>
      </c>
      <c r="AA338" s="8">
        <v>0</v>
      </c>
      <c r="AB338" s="7">
        <v>0</v>
      </c>
      <c r="AC338" s="7">
        <v>0</v>
      </c>
      <c r="AD338" s="9">
        <f t="shared" si="15"/>
        <v>0.87999999999999901</v>
      </c>
      <c r="AE338" s="10" t="e">
        <f>#REF!+AD338</f>
        <v>#REF!</v>
      </c>
    </row>
    <row r="339" spans="1:31">
      <c r="A339" s="6" t="s">
        <v>366</v>
      </c>
      <c r="B339" s="7">
        <v>15.03</v>
      </c>
      <c r="C339" s="7">
        <v>1.71</v>
      </c>
      <c r="D339" s="8">
        <v>0.34</v>
      </c>
      <c r="E339" s="8">
        <v>0</v>
      </c>
      <c r="F339" s="31">
        <v>0.57999999999999996</v>
      </c>
      <c r="G339" s="8">
        <v>4.5199999999999996</v>
      </c>
      <c r="H339" s="8">
        <v>0</v>
      </c>
      <c r="I339" s="8">
        <v>0.75</v>
      </c>
      <c r="J339" s="8">
        <v>0.22</v>
      </c>
      <c r="K339" s="8">
        <v>0.19</v>
      </c>
      <c r="L339" s="8">
        <v>0</v>
      </c>
      <c r="M339" s="8">
        <v>0.16</v>
      </c>
      <c r="N339" s="7">
        <v>0</v>
      </c>
      <c r="O339" s="7">
        <v>0.1</v>
      </c>
      <c r="P339" s="7">
        <v>0.04</v>
      </c>
      <c r="Q339" s="7">
        <v>0</v>
      </c>
      <c r="R339" s="8">
        <v>0</v>
      </c>
      <c r="S339" s="8">
        <v>0</v>
      </c>
      <c r="T339" s="8">
        <v>0.43</v>
      </c>
      <c r="U339" s="8">
        <f t="shared" si="14"/>
        <v>2.61</v>
      </c>
      <c r="V339" s="31">
        <v>2.0299999999999998</v>
      </c>
      <c r="W339" s="8">
        <v>0</v>
      </c>
      <c r="X339" s="8">
        <v>0.92</v>
      </c>
      <c r="Y339" s="8">
        <v>0.34</v>
      </c>
      <c r="Z339" s="8">
        <v>1.64</v>
      </c>
      <c r="AA339" s="8">
        <v>0</v>
      </c>
      <c r="AB339" s="7">
        <v>0</v>
      </c>
      <c r="AC339" s="7">
        <v>0</v>
      </c>
      <c r="AD339" s="9">
        <f t="shared" si="15"/>
        <v>1.0600000000000005</v>
      </c>
      <c r="AE339" s="10" t="e">
        <f>#REF!+AD339</f>
        <v>#REF!</v>
      </c>
    </row>
    <row r="340" spans="1:31">
      <c r="A340" s="6" t="s">
        <v>367</v>
      </c>
      <c r="B340" s="7">
        <v>10.93</v>
      </c>
      <c r="C340" s="7">
        <v>0</v>
      </c>
      <c r="D340" s="8">
        <v>0.34</v>
      </c>
      <c r="E340" s="8">
        <v>0</v>
      </c>
      <c r="F340" s="31">
        <v>0.54</v>
      </c>
      <c r="G340" s="8">
        <f>0.16+2</f>
        <v>2.16</v>
      </c>
      <c r="H340" s="8">
        <v>1.83</v>
      </c>
      <c r="I340" s="8">
        <v>0.55000000000000004</v>
      </c>
      <c r="J340" s="8">
        <v>0</v>
      </c>
      <c r="K340" s="8">
        <v>0.19</v>
      </c>
      <c r="L340" s="8">
        <v>0</v>
      </c>
      <c r="M340" s="8">
        <v>0.16</v>
      </c>
      <c r="N340" s="7">
        <v>0</v>
      </c>
      <c r="O340" s="7">
        <v>0.1</v>
      </c>
      <c r="P340" s="7">
        <v>0.04</v>
      </c>
      <c r="Q340" s="7">
        <v>0</v>
      </c>
      <c r="R340" s="8">
        <v>0</v>
      </c>
      <c r="S340" s="8">
        <v>0</v>
      </c>
      <c r="T340" s="8">
        <v>0.38</v>
      </c>
      <c r="U340" s="8">
        <f t="shared" si="14"/>
        <v>2.4299999999999997</v>
      </c>
      <c r="V340" s="31">
        <v>1.89</v>
      </c>
      <c r="W340" s="8">
        <v>0</v>
      </c>
      <c r="X340" s="8">
        <v>0.92</v>
      </c>
      <c r="Y340" s="8">
        <v>0.34</v>
      </c>
      <c r="Z340" s="8">
        <v>1.49</v>
      </c>
      <c r="AA340" s="8">
        <v>0</v>
      </c>
      <c r="AB340" s="7">
        <v>0</v>
      </c>
      <c r="AC340" s="7">
        <v>0</v>
      </c>
      <c r="AD340" s="9">
        <f t="shared" si="15"/>
        <v>0</v>
      </c>
      <c r="AE340" s="10" t="e">
        <f>#REF!+AD340</f>
        <v>#REF!</v>
      </c>
    </row>
    <row r="341" spans="1:31">
      <c r="A341" s="6" t="s">
        <v>368</v>
      </c>
      <c r="B341" s="7">
        <v>10.93</v>
      </c>
      <c r="C341" s="7">
        <v>0</v>
      </c>
      <c r="D341" s="8">
        <v>0.34</v>
      </c>
      <c r="E341" s="8">
        <v>0</v>
      </c>
      <c r="F341" s="31">
        <v>0.54</v>
      </c>
      <c r="G341" s="8">
        <f>0.16+2</f>
        <v>2.16</v>
      </c>
      <c r="H341" s="8">
        <v>1.83</v>
      </c>
      <c r="I341" s="8">
        <v>0.55000000000000004</v>
      </c>
      <c r="J341" s="8">
        <v>0</v>
      </c>
      <c r="K341" s="8">
        <v>0.19</v>
      </c>
      <c r="L341" s="8">
        <v>0</v>
      </c>
      <c r="M341" s="8">
        <v>0.16</v>
      </c>
      <c r="N341" s="7">
        <v>0</v>
      </c>
      <c r="O341" s="7">
        <v>0.1</v>
      </c>
      <c r="P341" s="7">
        <v>0.04</v>
      </c>
      <c r="Q341" s="7">
        <v>0</v>
      </c>
      <c r="R341" s="8">
        <v>0</v>
      </c>
      <c r="S341" s="8">
        <v>0</v>
      </c>
      <c r="T341" s="8">
        <v>0.38</v>
      </c>
      <c r="U341" s="8">
        <f t="shared" si="14"/>
        <v>2.4299999999999997</v>
      </c>
      <c r="V341" s="31">
        <v>1.89</v>
      </c>
      <c r="W341" s="8">
        <v>0</v>
      </c>
      <c r="X341" s="8">
        <v>0.92</v>
      </c>
      <c r="Y341" s="8">
        <v>0.34</v>
      </c>
      <c r="Z341" s="8">
        <v>1.49</v>
      </c>
      <c r="AA341" s="8">
        <v>0</v>
      </c>
      <c r="AB341" s="7">
        <v>0</v>
      </c>
      <c r="AC341" s="7">
        <v>0</v>
      </c>
      <c r="AD341" s="9">
        <f t="shared" si="15"/>
        <v>0</v>
      </c>
      <c r="AE341" s="10" t="e">
        <f>#REF!+AD341</f>
        <v>#REF!</v>
      </c>
    </row>
    <row r="342" spans="1:31">
      <c r="A342" s="6" t="s">
        <v>369</v>
      </c>
      <c r="B342" s="7">
        <v>8.93</v>
      </c>
      <c r="C342" s="7">
        <v>0</v>
      </c>
      <c r="D342" s="8">
        <v>0.34</v>
      </c>
      <c r="E342" s="8">
        <v>0</v>
      </c>
      <c r="F342" s="31">
        <v>0.54</v>
      </c>
      <c r="G342" s="8">
        <f>0.15+1.43</f>
        <v>1.5799999999999998</v>
      </c>
      <c r="H342" s="8">
        <v>0.99</v>
      </c>
      <c r="I342" s="8">
        <v>0.21</v>
      </c>
      <c r="J342" s="8">
        <v>0</v>
      </c>
      <c r="K342" s="8">
        <v>0.19</v>
      </c>
      <c r="L342" s="8">
        <v>0</v>
      </c>
      <c r="M342" s="8">
        <v>0.16</v>
      </c>
      <c r="N342" s="7">
        <v>0</v>
      </c>
      <c r="O342" s="7">
        <v>0</v>
      </c>
      <c r="P342" s="7">
        <v>0.04</v>
      </c>
      <c r="Q342" s="7">
        <v>0</v>
      </c>
      <c r="R342" s="8">
        <v>0</v>
      </c>
      <c r="S342" s="8">
        <v>0</v>
      </c>
      <c r="T342" s="8">
        <v>0.31</v>
      </c>
      <c r="U342" s="8">
        <f t="shared" si="14"/>
        <v>2.4299999999999997</v>
      </c>
      <c r="V342" s="31">
        <v>1.89</v>
      </c>
      <c r="W342" s="8">
        <v>0</v>
      </c>
      <c r="X342" s="8">
        <v>0.85</v>
      </c>
      <c r="Y342" s="8">
        <v>0.34</v>
      </c>
      <c r="Z342" s="8">
        <v>1.49</v>
      </c>
      <c r="AA342" s="8">
        <v>0</v>
      </c>
      <c r="AB342" s="7">
        <v>0</v>
      </c>
      <c r="AC342" s="7">
        <v>0</v>
      </c>
      <c r="AD342" s="9">
        <f t="shared" si="15"/>
        <v>0</v>
      </c>
      <c r="AE342" s="10" t="e">
        <f>#REF!+AD342</f>
        <v>#REF!</v>
      </c>
    </row>
    <row r="343" spans="1:31">
      <c r="A343" s="6" t="s">
        <v>370</v>
      </c>
      <c r="B343" s="7">
        <v>19.21</v>
      </c>
      <c r="C343" s="7">
        <v>1.41</v>
      </c>
      <c r="D343" s="8">
        <v>0.34</v>
      </c>
      <c r="E343" s="8">
        <v>0.62</v>
      </c>
      <c r="F343" s="31">
        <v>0</v>
      </c>
      <c r="G343" s="8">
        <v>4</v>
      </c>
      <c r="H343" s="8">
        <v>0</v>
      </c>
      <c r="I343" s="8">
        <v>0.79</v>
      </c>
      <c r="J343" s="8">
        <v>0.26</v>
      </c>
      <c r="K343" s="8">
        <v>0.11</v>
      </c>
      <c r="L343" s="7">
        <v>0.54</v>
      </c>
      <c r="M343" s="8">
        <v>0.16</v>
      </c>
      <c r="N343" s="7">
        <v>0</v>
      </c>
      <c r="O343" s="7">
        <v>0.1</v>
      </c>
      <c r="P343" s="7">
        <v>0.04</v>
      </c>
      <c r="Q343" s="7">
        <v>1.19</v>
      </c>
      <c r="R343" s="8">
        <v>0.24</v>
      </c>
      <c r="S343" s="8">
        <v>0.03</v>
      </c>
      <c r="T343" s="8">
        <v>0.94</v>
      </c>
      <c r="U343" s="8">
        <f t="shared" si="14"/>
        <v>1.63</v>
      </c>
      <c r="V343" s="31">
        <v>1.63</v>
      </c>
      <c r="W343" s="8">
        <v>0.47</v>
      </c>
      <c r="X343" s="8">
        <v>1.22</v>
      </c>
      <c r="Y343" s="8">
        <v>0.34</v>
      </c>
      <c r="Z343" s="8">
        <v>2.2000000000000002</v>
      </c>
      <c r="AA343" s="8">
        <v>0</v>
      </c>
      <c r="AB343" s="7">
        <v>0.01</v>
      </c>
      <c r="AC343" s="7">
        <v>0</v>
      </c>
      <c r="AD343" s="9">
        <f t="shared" si="15"/>
        <v>2.5700000000000003</v>
      </c>
      <c r="AE343" s="10" t="e">
        <f>#REF!+AD343</f>
        <v>#REF!</v>
      </c>
    </row>
    <row r="344" spans="1:31">
      <c r="A344" s="6" t="s">
        <v>371</v>
      </c>
      <c r="B344" s="7">
        <v>5.32</v>
      </c>
      <c r="C344" s="7">
        <v>0</v>
      </c>
      <c r="D344" s="8">
        <v>0</v>
      </c>
      <c r="E344" s="8">
        <v>0</v>
      </c>
      <c r="F344" s="31">
        <v>0.54</v>
      </c>
      <c r="G344" s="8">
        <v>0</v>
      </c>
      <c r="H344" s="8">
        <v>0</v>
      </c>
      <c r="I344" s="8">
        <f>0.24+0.005</f>
        <v>0.245</v>
      </c>
      <c r="J344" s="8">
        <v>0</v>
      </c>
      <c r="K344" s="8">
        <v>0</v>
      </c>
      <c r="L344" s="8">
        <v>0</v>
      </c>
      <c r="M344" s="8">
        <v>0.16</v>
      </c>
      <c r="N344" s="7">
        <v>0</v>
      </c>
      <c r="O344" s="7">
        <v>0</v>
      </c>
      <c r="P344" s="7">
        <v>0</v>
      </c>
      <c r="Q344" s="7">
        <v>0</v>
      </c>
      <c r="R344" s="8">
        <v>0</v>
      </c>
      <c r="S344" s="8">
        <v>0</v>
      </c>
      <c r="T344" s="8">
        <v>0.12</v>
      </c>
      <c r="U344" s="8">
        <f t="shared" si="14"/>
        <v>2.4299999999999997</v>
      </c>
      <c r="V344" s="31">
        <v>1.89</v>
      </c>
      <c r="W344" s="8">
        <v>0</v>
      </c>
      <c r="X344" s="8">
        <v>0.76</v>
      </c>
      <c r="Y344" s="8">
        <v>0.34</v>
      </c>
      <c r="Z344" s="8">
        <v>1</v>
      </c>
      <c r="AA344" s="8">
        <v>0</v>
      </c>
      <c r="AB344" s="7">
        <v>0</v>
      </c>
      <c r="AC344" s="7">
        <v>0</v>
      </c>
      <c r="AD344" s="9">
        <f t="shared" si="15"/>
        <v>0.26500000000000057</v>
      </c>
      <c r="AE344" s="10" t="e">
        <f>#REF!+AD344</f>
        <v>#REF!</v>
      </c>
    </row>
    <row r="345" spans="1:31">
      <c r="A345" s="6" t="s">
        <v>372</v>
      </c>
      <c r="B345" s="7">
        <v>5.3</v>
      </c>
      <c r="C345" s="7">
        <v>0</v>
      </c>
      <c r="D345" s="8">
        <v>0</v>
      </c>
      <c r="E345" s="8">
        <v>0</v>
      </c>
      <c r="F345" s="31">
        <v>0.54</v>
      </c>
      <c r="G345" s="8">
        <v>0</v>
      </c>
      <c r="H345" s="8">
        <v>0</v>
      </c>
      <c r="I345" s="8">
        <v>0.22</v>
      </c>
      <c r="J345" s="8">
        <v>0</v>
      </c>
      <c r="K345" s="8">
        <v>0</v>
      </c>
      <c r="L345" s="8">
        <v>0</v>
      </c>
      <c r="M345" s="8">
        <v>0.16</v>
      </c>
      <c r="N345" s="7">
        <v>0</v>
      </c>
      <c r="O345" s="7">
        <v>0</v>
      </c>
      <c r="P345" s="7">
        <v>0</v>
      </c>
      <c r="Q345" s="7">
        <v>0</v>
      </c>
      <c r="R345" s="8">
        <v>0</v>
      </c>
      <c r="S345" s="8">
        <v>0</v>
      </c>
      <c r="T345" s="8">
        <v>0.12</v>
      </c>
      <c r="U345" s="8">
        <f t="shared" si="14"/>
        <v>2.4299999999999997</v>
      </c>
      <c r="V345" s="31">
        <v>1.89</v>
      </c>
      <c r="W345" s="8">
        <v>0</v>
      </c>
      <c r="X345" s="8">
        <v>0.76</v>
      </c>
      <c r="Y345" s="8">
        <v>0.34</v>
      </c>
      <c r="Z345" s="8">
        <v>1</v>
      </c>
      <c r="AA345" s="8">
        <v>0</v>
      </c>
      <c r="AB345" s="7">
        <v>0</v>
      </c>
      <c r="AC345" s="7">
        <v>0</v>
      </c>
      <c r="AD345" s="9">
        <f t="shared" si="15"/>
        <v>0.27000000000000046</v>
      </c>
      <c r="AE345" s="10" t="e">
        <f>#REF!+AD345</f>
        <v>#REF!</v>
      </c>
    </row>
    <row r="346" spans="1:31">
      <c r="A346" s="6" t="s">
        <v>373</v>
      </c>
      <c r="B346" s="7">
        <v>10.93</v>
      </c>
      <c r="C346" s="7">
        <v>0</v>
      </c>
      <c r="D346" s="8">
        <v>0.34</v>
      </c>
      <c r="E346" s="8">
        <v>0</v>
      </c>
      <c r="F346" s="31">
        <v>0.54</v>
      </c>
      <c r="G346" s="8">
        <f>0.16+2</f>
        <v>2.16</v>
      </c>
      <c r="H346" s="8">
        <v>1.39</v>
      </c>
      <c r="I346" s="8">
        <v>0.55000000000000004</v>
      </c>
      <c r="J346" s="8">
        <v>0</v>
      </c>
      <c r="K346" s="8">
        <v>0.11</v>
      </c>
      <c r="L346" s="8">
        <v>0.54</v>
      </c>
      <c r="M346" s="8">
        <v>0</v>
      </c>
      <c r="N346" s="7">
        <v>0.14000000000000001</v>
      </c>
      <c r="O346" s="7">
        <v>0.1</v>
      </c>
      <c r="P346" s="7">
        <v>0.04</v>
      </c>
      <c r="Q346" s="7">
        <v>0</v>
      </c>
      <c r="R346" s="8">
        <v>0</v>
      </c>
      <c r="S346" s="8">
        <v>0</v>
      </c>
      <c r="T346" s="8">
        <v>0.38</v>
      </c>
      <c r="U346" s="8">
        <f t="shared" si="14"/>
        <v>2.4299999999999997</v>
      </c>
      <c r="V346" s="31">
        <v>1.89</v>
      </c>
      <c r="W346" s="8">
        <v>0</v>
      </c>
      <c r="X346" s="8">
        <v>0.92</v>
      </c>
      <c r="Y346" s="8">
        <v>0.34</v>
      </c>
      <c r="Z346" s="8">
        <v>1.49</v>
      </c>
      <c r="AA346" s="8">
        <v>0</v>
      </c>
      <c r="AB346" s="7">
        <v>0</v>
      </c>
      <c r="AC346" s="7">
        <v>0</v>
      </c>
      <c r="AD346" s="9">
        <f t="shared" si="15"/>
        <v>0</v>
      </c>
      <c r="AE346" s="10" t="e">
        <f>#REF!+AD346</f>
        <v>#REF!</v>
      </c>
    </row>
    <row r="347" spans="1:31">
      <c r="A347" s="6" t="s">
        <v>374</v>
      </c>
      <c r="B347" s="7">
        <v>9.76</v>
      </c>
      <c r="C347" s="7">
        <v>0</v>
      </c>
      <c r="D347" s="8">
        <v>0.34</v>
      </c>
      <c r="E347" s="8">
        <v>0</v>
      </c>
      <c r="F347" s="31">
        <v>0.54</v>
      </c>
      <c r="G347" s="8">
        <f>0.16+2</f>
        <v>2.16</v>
      </c>
      <c r="H347" s="8">
        <v>0.66</v>
      </c>
      <c r="I347" s="8">
        <v>0.55000000000000004</v>
      </c>
      <c r="J347" s="8">
        <v>0</v>
      </c>
      <c r="K347" s="8">
        <v>0.19</v>
      </c>
      <c r="L347" s="8">
        <v>0</v>
      </c>
      <c r="M347" s="8">
        <v>0.16</v>
      </c>
      <c r="N347" s="7">
        <v>0</v>
      </c>
      <c r="O347" s="7">
        <v>0.1</v>
      </c>
      <c r="P347" s="7">
        <v>0.04</v>
      </c>
      <c r="Q347" s="7">
        <v>0</v>
      </c>
      <c r="R347" s="8">
        <v>0</v>
      </c>
      <c r="S347" s="8">
        <v>0</v>
      </c>
      <c r="T347" s="8">
        <v>0.38</v>
      </c>
      <c r="U347" s="8">
        <f t="shared" si="14"/>
        <v>2.4299999999999997</v>
      </c>
      <c r="V347" s="31">
        <v>1.89</v>
      </c>
      <c r="W347" s="8">
        <v>0</v>
      </c>
      <c r="X347" s="8">
        <v>0.92</v>
      </c>
      <c r="Y347" s="8">
        <v>0.34</v>
      </c>
      <c r="Z347" s="8">
        <v>1.49</v>
      </c>
      <c r="AA347" s="8">
        <v>0</v>
      </c>
      <c r="AB347" s="7">
        <v>0</v>
      </c>
      <c r="AC347" s="7">
        <v>0</v>
      </c>
      <c r="AD347" s="9">
        <f t="shared" si="15"/>
        <v>0</v>
      </c>
      <c r="AE347" s="10" t="e">
        <f>#REF!+AD347</f>
        <v>#REF!</v>
      </c>
    </row>
    <row r="348" spans="1:31">
      <c r="A348" s="6" t="s">
        <v>375</v>
      </c>
      <c r="B348" s="7">
        <v>10.93</v>
      </c>
      <c r="C348" s="7">
        <v>0</v>
      </c>
      <c r="D348" s="8">
        <v>0.34</v>
      </c>
      <c r="E348" s="8">
        <v>0</v>
      </c>
      <c r="F348" s="31">
        <v>0.54</v>
      </c>
      <c r="G348" s="8">
        <f>0.16+2</f>
        <v>2.16</v>
      </c>
      <c r="H348" s="8">
        <v>1.29</v>
      </c>
      <c r="I348" s="8">
        <v>0.55000000000000004</v>
      </c>
      <c r="J348" s="8">
        <v>0</v>
      </c>
      <c r="K348" s="8">
        <v>0.19</v>
      </c>
      <c r="L348" s="8">
        <v>0.54</v>
      </c>
      <c r="M348" s="8">
        <v>0.16</v>
      </c>
      <c r="N348" s="7">
        <v>0</v>
      </c>
      <c r="O348" s="7">
        <v>0.1</v>
      </c>
      <c r="P348" s="7">
        <v>0.04</v>
      </c>
      <c r="Q348" s="7">
        <v>0</v>
      </c>
      <c r="R348" s="8">
        <v>0</v>
      </c>
      <c r="S348" s="8">
        <v>0</v>
      </c>
      <c r="T348" s="8">
        <v>0.38</v>
      </c>
      <c r="U348" s="8">
        <f t="shared" si="14"/>
        <v>2.4299999999999997</v>
      </c>
      <c r="V348" s="31">
        <v>1.89</v>
      </c>
      <c r="W348" s="8">
        <v>0</v>
      </c>
      <c r="X348" s="8">
        <v>0.92</v>
      </c>
      <c r="Y348" s="8">
        <v>0.34</v>
      </c>
      <c r="Z348" s="8">
        <v>1.49</v>
      </c>
      <c r="AA348" s="8">
        <v>0</v>
      </c>
      <c r="AB348" s="7">
        <v>0</v>
      </c>
      <c r="AC348" s="7">
        <v>0</v>
      </c>
      <c r="AD348" s="9">
        <f t="shared" si="15"/>
        <v>0</v>
      </c>
      <c r="AE348" s="10" t="e">
        <f>#REF!+AD348</f>
        <v>#REF!</v>
      </c>
    </row>
    <row r="349" spans="1:31">
      <c r="A349" s="6" t="s">
        <v>376</v>
      </c>
      <c r="B349" s="7">
        <v>10.93</v>
      </c>
      <c r="C349" s="7">
        <v>0</v>
      </c>
      <c r="D349" s="8">
        <v>0.34</v>
      </c>
      <c r="E349" s="8">
        <v>0</v>
      </c>
      <c r="F349" s="31">
        <v>0.54</v>
      </c>
      <c r="G349" s="8">
        <f>0.16+2</f>
        <v>2.16</v>
      </c>
      <c r="H349" s="8">
        <v>1.29</v>
      </c>
      <c r="I349" s="8">
        <v>0.55000000000000004</v>
      </c>
      <c r="J349" s="8">
        <v>0</v>
      </c>
      <c r="K349" s="8">
        <v>0.19</v>
      </c>
      <c r="L349" s="8">
        <v>0.54</v>
      </c>
      <c r="M349" s="8">
        <v>0.16</v>
      </c>
      <c r="N349" s="7">
        <v>0</v>
      </c>
      <c r="O349" s="7">
        <v>0.1</v>
      </c>
      <c r="P349" s="7">
        <v>0.04</v>
      </c>
      <c r="Q349" s="7">
        <v>0</v>
      </c>
      <c r="R349" s="8">
        <v>0</v>
      </c>
      <c r="S349" s="8">
        <v>0</v>
      </c>
      <c r="T349" s="8">
        <v>0.38</v>
      </c>
      <c r="U349" s="8">
        <f t="shared" si="14"/>
        <v>2.4299999999999997</v>
      </c>
      <c r="V349" s="31">
        <v>1.89</v>
      </c>
      <c r="W349" s="8">
        <v>0</v>
      </c>
      <c r="X349" s="8">
        <v>0.92</v>
      </c>
      <c r="Y349" s="8">
        <v>0.34</v>
      </c>
      <c r="Z349" s="8">
        <v>1.49</v>
      </c>
      <c r="AA349" s="8">
        <v>0</v>
      </c>
      <c r="AB349" s="7">
        <v>0</v>
      </c>
      <c r="AC349" s="7">
        <v>0</v>
      </c>
      <c r="AD349" s="9">
        <f t="shared" si="15"/>
        <v>0</v>
      </c>
      <c r="AE349" s="10" t="e">
        <f>#REF!+AD349</f>
        <v>#REF!</v>
      </c>
    </row>
    <row r="350" spans="1:31">
      <c r="A350" s="6" t="s">
        <v>377</v>
      </c>
      <c r="B350" s="7">
        <v>19.91</v>
      </c>
      <c r="C350" s="7">
        <v>1.41</v>
      </c>
      <c r="D350" s="8">
        <v>0.34</v>
      </c>
      <c r="E350" s="8">
        <v>0</v>
      </c>
      <c r="F350" s="31">
        <v>0.57999999999999996</v>
      </c>
      <c r="G350" s="8">
        <v>4.51</v>
      </c>
      <c r="H350" s="8">
        <v>0</v>
      </c>
      <c r="I350" s="8">
        <v>0.79</v>
      </c>
      <c r="J350" s="8">
        <v>0.24</v>
      </c>
      <c r="K350" s="8">
        <v>0.19</v>
      </c>
      <c r="L350" s="7">
        <v>0.54</v>
      </c>
      <c r="M350" s="8">
        <v>0.16</v>
      </c>
      <c r="N350" s="7">
        <v>0</v>
      </c>
      <c r="O350" s="7">
        <v>0.1</v>
      </c>
      <c r="P350" s="7">
        <v>0.04</v>
      </c>
      <c r="Q350" s="7">
        <v>2.44</v>
      </c>
      <c r="R350" s="8">
        <v>0</v>
      </c>
      <c r="S350" s="8">
        <v>0.05</v>
      </c>
      <c r="T350" s="8">
        <v>0.65</v>
      </c>
      <c r="U350" s="8">
        <f t="shared" si="14"/>
        <v>2.61</v>
      </c>
      <c r="V350" s="31">
        <v>2.0299999999999998</v>
      </c>
      <c r="W350" s="8">
        <v>0</v>
      </c>
      <c r="X350" s="8">
        <v>1.22</v>
      </c>
      <c r="Y350" s="8">
        <v>0.34</v>
      </c>
      <c r="Z350" s="8">
        <v>2.2000000000000002</v>
      </c>
      <c r="AA350" s="8">
        <v>0</v>
      </c>
      <c r="AB350" s="7">
        <v>0.02</v>
      </c>
      <c r="AC350" s="7">
        <v>0</v>
      </c>
      <c r="AD350" s="9">
        <f t="shared" si="15"/>
        <v>2.0600000000000023</v>
      </c>
      <c r="AE350" s="10" t="e">
        <f>#REF!+AD350</f>
        <v>#REF!</v>
      </c>
    </row>
    <row r="351" spans="1:31">
      <c r="A351" s="6" t="s">
        <v>378</v>
      </c>
      <c r="B351" s="7">
        <v>10.93</v>
      </c>
      <c r="C351" s="7">
        <v>0</v>
      </c>
      <c r="D351" s="8">
        <v>0.34</v>
      </c>
      <c r="E351" s="8">
        <v>0</v>
      </c>
      <c r="F351" s="31">
        <v>0.54</v>
      </c>
      <c r="G351" s="8">
        <f>0.16+2</f>
        <v>2.16</v>
      </c>
      <c r="H351" s="8">
        <v>1.83</v>
      </c>
      <c r="I351" s="8">
        <v>0.55000000000000004</v>
      </c>
      <c r="J351" s="8">
        <v>0</v>
      </c>
      <c r="K351" s="8">
        <v>0.19</v>
      </c>
      <c r="L351" s="8">
        <v>0</v>
      </c>
      <c r="M351" s="8">
        <v>0.16</v>
      </c>
      <c r="N351" s="7">
        <v>0</v>
      </c>
      <c r="O351" s="7">
        <v>0.1</v>
      </c>
      <c r="P351" s="7">
        <v>0.04</v>
      </c>
      <c r="Q351" s="7">
        <v>0</v>
      </c>
      <c r="R351" s="8">
        <v>0</v>
      </c>
      <c r="S351" s="8">
        <v>0</v>
      </c>
      <c r="T351" s="8">
        <v>0.38</v>
      </c>
      <c r="U351" s="8">
        <f t="shared" si="14"/>
        <v>2.4299999999999997</v>
      </c>
      <c r="V351" s="31">
        <v>1.89</v>
      </c>
      <c r="W351" s="8">
        <v>0</v>
      </c>
      <c r="X351" s="8">
        <v>0.92</v>
      </c>
      <c r="Y351" s="8">
        <v>0.34</v>
      </c>
      <c r="Z351" s="8">
        <v>1.49</v>
      </c>
      <c r="AA351" s="8">
        <v>0</v>
      </c>
      <c r="AB351" s="7">
        <v>0</v>
      </c>
      <c r="AC351" s="7">
        <v>0</v>
      </c>
      <c r="AD351" s="9">
        <f t="shared" si="15"/>
        <v>0</v>
      </c>
      <c r="AE351" s="10" t="e">
        <f>#REF!+AD351</f>
        <v>#REF!</v>
      </c>
    </row>
    <row r="352" spans="1:31">
      <c r="A352" s="6" t="s">
        <v>379</v>
      </c>
      <c r="B352" s="7">
        <v>19.46</v>
      </c>
      <c r="C352" s="7">
        <v>1.41</v>
      </c>
      <c r="D352" s="8">
        <v>0.34</v>
      </c>
      <c r="E352" s="8">
        <v>0</v>
      </c>
      <c r="F352" s="31">
        <v>0.57999999999999996</v>
      </c>
      <c r="G352" s="8">
        <v>4.51</v>
      </c>
      <c r="H352" s="8">
        <v>0</v>
      </c>
      <c r="I352" s="8">
        <v>0.51</v>
      </c>
      <c r="J352" s="8">
        <v>0.13</v>
      </c>
      <c r="K352" s="8">
        <v>0.19</v>
      </c>
      <c r="L352" s="7">
        <v>0.54</v>
      </c>
      <c r="M352" s="8">
        <v>0.16</v>
      </c>
      <c r="N352" s="7">
        <v>0</v>
      </c>
      <c r="O352" s="7">
        <v>0.1</v>
      </c>
      <c r="P352" s="7">
        <v>0.04</v>
      </c>
      <c r="Q352" s="7">
        <v>2.38</v>
      </c>
      <c r="R352" s="8">
        <v>0</v>
      </c>
      <c r="S352" s="8">
        <v>0.05</v>
      </c>
      <c r="T352" s="8">
        <v>0.65</v>
      </c>
      <c r="U352" s="8">
        <f t="shared" si="14"/>
        <v>2.61</v>
      </c>
      <c r="V352" s="31">
        <v>2.0299999999999998</v>
      </c>
      <c r="W352" s="8">
        <v>0</v>
      </c>
      <c r="X352" s="8">
        <v>1.22</v>
      </c>
      <c r="Y352" s="8">
        <v>0.34</v>
      </c>
      <c r="Z352" s="8">
        <v>2.2000000000000002</v>
      </c>
      <c r="AA352" s="8">
        <v>0</v>
      </c>
      <c r="AB352" s="7">
        <v>0.02</v>
      </c>
      <c r="AC352" s="7">
        <v>0</v>
      </c>
      <c r="AD352" s="9">
        <f t="shared" si="15"/>
        <v>2.0600000000000023</v>
      </c>
      <c r="AE352" s="10" t="e">
        <f>#REF!+AD352</f>
        <v>#REF!</v>
      </c>
    </row>
    <row r="353" spans="1:50">
      <c r="A353" s="6" t="s">
        <v>380</v>
      </c>
      <c r="B353" s="7">
        <v>11.5</v>
      </c>
      <c r="C353" s="7">
        <v>1.1599999999999999</v>
      </c>
      <c r="D353" s="8">
        <v>0.34</v>
      </c>
      <c r="E353" s="8">
        <v>0</v>
      </c>
      <c r="F353" s="31">
        <v>0.54</v>
      </c>
      <c r="G353" s="8">
        <v>2.36</v>
      </c>
      <c r="H353" s="8">
        <v>0</v>
      </c>
      <c r="I353" s="8">
        <v>0.13</v>
      </c>
      <c r="J353" s="8">
        <v>0</v>
      </c>
      <c r="K353" s="8">
        <v>0.19</v>
      </c>
      <c r="L353" s="8">
        <v>0</v>
      </c>
      <c r="M353" s="8">
        <v>0.16</v>
      </c>
      <c r="N353" s="7">
        <v>0</v>
      </c>
      <c r="O353" s="7">
        <v>0.1</v>
      </c>
      <c r="P353" s="7">
        <v>0.04</v>
      </c>
      <c r="Q353" s="7">
        <v>0</v>
      </c>
      <c r="R353" s="8">
        <v>0</v>
      </c>
      <c r="S353" s="8">
        <v>0</v>
      </c>
      <c r="T353" s="8">
        <v>0.38</v>
      </c>
      <c r="U353" s="8">
        <f t="shared" si="14"/>
        <v>2.4299999999999997</v>
      </c>
      <c r="V353" s="31">
        <v>1.89</v>
      </c>
      <c r="W353" s="8">
        <v>0</v>
      </c>
      <c r="X353" s="8">
        <v>0.92</v>
      </c>
      <c r="Y353" s="8">
        <v>0.34</v>
      </c>
      <c r="Z353" s="8">
        <v>1.49</v>
      </c>
      <c r="AA353" s="8">
        <v>0</v>
      </c>
      <c r="AB353" s="7">
        <v>0</v>
      </c>
      <c r="AC353" s="7">
        <v>0</v>
      </c>
      <c r="AD353" s="9">
        <f t="shared" si="15"/>
        <v>1.4599999999999991</v>
      </c>
      <c r="AE353" s="10" t="e">
        <f>#REF!+AD353</f>
        <v>#REF!</v>
      </c>
    </row>
    <row r="354" spans="1:50">
      <c r="A354" s="6" t="s">
        <v>381</v>
      </c>
      <c r="B354" s="7">
        <v>10.93</v>
      </c>
      <c r="C354" s="7">
        <v>0</v>
      </c>
      <c r="D354" s="8">
        <v>0.34</v>
      </c>
      <c r="E354" s="8">
        <v>0</v>
      </c>
      <c r="F354" s="31">
        <v>0.54</v>
      </c>
      <c r="G354" s="8">
        <f>0.16+2</f>
        <v>2.16</v>
      </c>
      <c r="H354" s="8">
        <v>1.83</v>
      </c>
      <c r="I354" s="8">
        <v>0.55000000000000004</v>
      </c>
      <c r="J354" s="8">
        <v>0</v>
      </c>
      <c r="K354" s="8">
        <v>0.19</v>
      </c>
      <c r="L354" s="8">
        <v>0</v>
      </c>
      <c r="M354" s="8">
        <v>0.16</v>
      </c>
      <c r="N354" s="7">
        <v>0</v>
      </c>
      <c r="O354" s="7">
        <v>0.1</v>
      </c>
      <c r="P354" s="7">
        <v>0.04</v>
      </c>
      <c r="Q354" s="7">
        <v>0</v>
      </c>
      <c r="R354" s="8">
        <v>0</v>
      </c>
      <c r="S354" s="8">
        <v>0</v>
      </c>
      <c r="T354" s="8">
        <v>0.38</v>
      </c>
      <c r="U354" s="8">
        <f t="shared" si="14"/>
        <v>2.4299999999999997</v>
      </c>
      <c r="V354" s="31">
        <v>1.89</v>
      </c>
      <c r="W354" s="8">
        <v>0</v>
      </c>
      <c r="X354" s="8">
        <v>0.92</v>
      </c>
      <c r="Y354" s="8">
        <v>0.34</v>
      </c>
      <c r="Z354" s="8">
        <v>1.49</v>
      </c>
      <c r="AA354" s="8">
        <v>0</v>
      </c>
      <c r="AB354" s="7">
        <v>0</v>
      </c>
      <c r="AC354" s="7">
        <v>0</v>
      </c>
      <c r="AD354" s="9">
        <f t="shared" si="15"/>
        <v>0</v>
      </c>
      <c r="AE354" s="10" t="e">
        <f>#REF!+AD354</f>
        <v>#REF!</v>
      </c>
    </row>
    <row r="355" spans="1:50">
      <c r="A355" s="6" t="s">
        <v>382</v>
      </c>
      <c r="B355" s="7">
        <v>13.52</v>
      </c>
      <c r="C355" s="7">
        <v>1.24</v>
      </c>
      <c r="D355" s="8">
        <v>0.34</v>
      </c>
      <c r="E355" s="8">
        <v>1.1200000000000001</v>
      </c>
      <c r="F355" s="31">
        <v>0</v>
      </c>
      <c r="G355" s="8">
        <v>2.2000000000000002</v>
      </c>
      <c r="H355" s="8">
        <f>0.8</f>
        <v>0.8</v>
      </c>
      <c r="I355" s="8">
        <v>1.36</v>
      </c>
      <c r="J355" s="8">
        <v>0</v>
      </c>
      <c r="K355" s="8">
        <v>0.19</v>
      </c>
      <c r="L355" s="8">
        <v>0.54</v>
      </c>
      <c r="M355" s="8">
        <v>0.16</v>
      </c>
      <c r="N355" s="7">
        <v>0</v>
      </c>
      <c r="O355" s="7">
        <v>0.1</v>
      </c>
      <c r="P355" s="7">
        <v>0.04</v>
      </c>
      <c r="Q355" s="7">
        <v>0</v>
      </c>
      <c r="R355" s="8">
        <v>0</v>
      </c>
      <c r="S355" s="8">
        <v>0</v>
      </c>
      <c r="T355" s="8">
        <v>0.49</v>
      </c>
      <c r="U355" s="8">
        <f t="shared" si="14"/>
        <v>1.52</v>
      </c>
      <c r="V355" s="31">
        <v>1.52</v>
      </c>
      <c r="W355" s="8">
        <f>[2]КГМ!K391</f>
        <v>0.50805622392738548</v>
      </c>
      <c r="X355" s="8">
        <v>1.08</v>
      </c>
      <c r="Y355" s="8">
        <v>0.34</v>
      </c>
      <c r="Z355" s="8">
        <v>1.49</v>
      </c>
      <c r="AA355" s="8">
        <v>0</v>
      </c>
      <c r="AB355" s="7">
        <v>0</v>
      </c>
      <c r="AC355" s="7">
        <v>0</v>
      </c>
      <c r="AD355" s="9">
        <f t="shared" si="15"/>
        <v>1.9437760726130904E-3</v>
      </c>
      <c r="AE355" s="10" t="e">
        <f>#REF!+AD355</f>
        <v>#REF!</v>
      </c>
    </row>
    <row r="356" spans="1:50">
      <c r="A356" s="6" t="s">
        <v>383</v>
      </c>
      <c r="B356" s="7">
        <v>10.93</v>
      </c>
      <c r="C356" s="7">
        <v>0</v>
      </c>
      <c r="D356" s="8">
        <v>0.34</v>
      </c>
      <c r="E356" s="8">
        <v>0</v>
      </c>
      <c r="F356" s="31">
        <v>0.54</v>
      </c>
      <c r="G356" s="8">
        <f>0.16+2</f>
        <v>2.16</v>
      </c>
      <c r="H356" s="8">
        <v>1.29</v>
      </c>
      <c r="I356" s="8">
        <v>0.55000000000000004</v>
      </c>
      <c r="J356" s="8">
        <v>0</v>
      </c>
      <c r="K356" s="8">
        <v>0.19</v>
      </c>
      <c r="L356" s="8">
        <v>0.54</v>
      </c>
      <c r="M356" s="8">
        <v>0.16</v>
      </c>
      <c r="N356" s="7">
        <v>0</v>
      </c>
      <c r="O356" s="7">
        <v>0.1</v>
      </c>
      <c r="P356" s="7">
        <v>0.04</v>
      </c>
      <c r="Q356" s="7">
        <v>0</v>
      </c>
      <c r="R356" s="8">
        <v>0</v>
      </c>
      <c r="S356" s="8">
        <v>0</v>
      </c>
      <c r="T356" s="8">
        <v>0.38</v>
      </c>
      <c r="U356" s="8">
        <f t="shared" si="14"/>
        <v>2.4299999999999997</v>
      </c>
      <c r="V356" s="31">
        <v>1.89</v>
      </c>
      <c r="W356" s="8">
        <v>0</v>
      </c>
      <c r="X356" s="8">
        <v>0.92</v>
      </c>
      <c r="Y356" s="8">
        <v>0.34</v>
      </c>
      <c r="Z356" s="8">
        <v>1.49</v>
      </c>
      <c r="AA356" s="8">
        <v>0</v>
      </c>
      <c r="AB356" s="7">
        <v>0</v>
      </c>
      <c r="AC356" s="7">
        <v>0</v>
      </c>
      <c r="AD356" s="9">
        <f t="shared" si="15"/>
        <v>0</v>
      </c>
      <c r="AE356" s="10" t="e">
        <f>#REF!+AD356</f>
        <v>#REF!</v>
      </c>
    </row>
    <row r="357" spans="1:50">
      <c r="A357" s="6" t="s">
        <v>384</v>
      </c>
      <c r="B357" s="7">
        <v>10.93</v>
      </c>
      <c r="C357" s="7">
        <v>0</v>
      </c>
      <c r="D357" s="8">
        <v>0.34</v>
      </c>
      <c r="E357" s="8">
        <v>0</v>
      </c>
      <c r="F357" s="31">
        <v>0.54</v>
      </c>
      <c r="G357" s="8">
        <f>0.16+2</f>
        <v>2.16</v>
      </c>
      <c r="H357" s="8">
        <v>1.29</v>
      </c>
      <c r="I357" s="8">
        <v>0.55000000000000004</v>
      </c>
      <c r="J357" s="8">
        <v>0</v>
      </c>
      <c r="K357" s="8">
        <v>0.19</v>
      </c>
      <c r="L357" s="8">
        <v>0.54</v>
      </c>
      <c r="M357" s="8">
        <v>0.16</v>
      </c>
      <c r="N357" s="7">
        <v>0</v>
      </c>
      <c r="O357" s="7">
        <v>0.1</v>
      </c>
      <c r="P357" s="7">
        <v>0.04</v>
      </c>
      <c r="Q357" s="7">
        <v>0</v>
      </c>
      <c r="R357" s="8">
        <v>0</v>
      </c>
      <c r="S357" s="8">
        <v>0</v>
      </c>
      <c r="T357" s="8">
        <v>0.38</v>
      </c>
      <c r="U357" s="8">
        <f t="shared" si="14"/>
        <v>2.4299999999999997</v>
      </c>
      <c r="V357" s="31">
        <v>1.89</v>
      </c>
      <c r="W357" s="8">
        <v>0</v>
      </c>
      <c r="X357" s="8">
        <v>0.92</v>
      </c>
      <c r="Y357" s="8">
        <v>0.34</v>
      </c>
      <c r="Z357" s="8">
        <v>1.49</v>
      </c>
      <c r="AA357" s="8">
        <v>0</v>
      </c>
      <c r="AB357" s="7">
        <v>0</v>
      </c>
      <c r="AC357" s="7">
        <v>0</v>
      </c>
      <c r="AD357" s="9">
        <f t="shared" si="15"/>
        <v>0</v>
      </c>
      <c r="AE357" s="10" t="e">
        <f>#REF!+AD357</f>
        <v>#REF!</v>
      </c>
    </row>
    <row r="358" spans="1:50">
      <c r="A358" s="6" t="s">
        <v>385</v>
      </c>
      <c r="B358" s="7">
        <v>13.52</v>
      </c>
      <c r="C358" s="7">
        <v>1.24</v>
      </c>
      <c r="D358" s="8">
        <v>0.34</v>
      </c>
      <c r="E358" s="8">
        <v>1.1200000000000001</v>
      </c>
      <c r="F358" s="31">
        <v>0</v>
      </c>
      <c r="G358" s="8">
        <v>2.2000000000000002</v>
      </c>
      <c r="H358" s="8">
        <f>0.86</f>
        <v>0.86</v>
      </c>
      <c r="I358" s="8">
        <v>1.36</v>
      </c>
      <c r="J358" s="8">
        <v>0</v>
      </c>
      <c r="K358" s="8">
        <v>0.19</v>
      </c>
      <c r="L358" s="8">
        <v>0.54</v>
      </c>
      <c r="M358" s="8">
        <v>0.16</v>
      </c>
      <c r="N358" s="7">
        <v>0</v>
      </c>
      <c r="O358" s="7">
        <v>0.1</v>
      </c>
      <c r="P358" s="7">
        <v>0.04</v>
      </c>
      <c r="Q358" s="7">
        <v>0</v>
      </c>
      <c r="R358" s="8">
        <v>0</v>
      </c>
      <c r="S358" s="8">
        <v>0</v>
      </c>
      <c r="T358" s="8">
        <v>0.49</v>
      </c>
      <c r="U358" s="8">
        <f t="shared" si="14"/>
        <v>1.52</v>
      </c>
      <c r="V358" s="31">
        <v>1.52</v>
      </c>
      <c r="W358" s="8">
        <f>[2]КГМ!K394</f>
        <v>0.44629208769813838</v>
      </c>
      <c r="X358" s="8">
        <v>1.08</v>
      </c>
      <c r="Y358" s="8">
        <v>0.34</v>
      </c>
      <c r="Z358" s="8">
        <v>1.49</v>
      </c>
      <c r="AA358" s="8">
        <v>0</v>
      </c>
      <c r="AB358" s="7">
        <v>0</v>
      </c>
      <c r="AC358" s="7">
        <v>0</v>
      </c>
      <c r="AD358" s="9">
        <f t="shared" si="15"/>
        <v>3.7079123018610716E-3</v>
      </c>
      <c r="AE358" s="10" t="e">
        <f>#REF!+AD358</f>
        <v>#REF!</v>
      </c>
    </row>
    <row r="359" spans="1:50" s="12" customFormat="1">
      <c r="A359" s="6" t="s">
        <v>386</v>
      </c>
      <c r="B359" s="7">
        <v>12.34</v>
      </c>
      <c r="C359" s="7">
        <v>0.17</v>
      </c>
      <c r="D359" s="8">
        <v>0.34</v>
      </c>
      <c r="E359" s="8">
        <v>0</v>
      </c>
      <c r="F359" s="31">
        <v>0.54</v>
      </c>
      <c r="G359" s="8">
        <v>2.66</v>
      </c>
      <c r="H359" s="8">
        <v>0</v>
      </c>
      <c r="I359" s="8">
        <v>0.7</v>
      </c>
      <c r="J359" s="8">
        <v>0</v>
      </c>
      <c r="K359" s="8">
        <v>0.19</v>
      </c>
      <c r="L359" s="8">
        <v>0.54</v>
      </c>
      <c r="M359" s="8">
        <v>0.16</v>
      </c>
      <c r="N359" s="7">
        <v>0</v>
      </c>
      <c r="O359" s="7">
        <v>0.1</v>
      </c>
      <c r="P359" s="7">
        <v>0.04</v>
      </c>
      <c r="Q359" s="7">
        <v>0</v>
      </c>
      <c r="R359" s="8">
        <v>0</v>
      </c>
      <c r="S359" s="8">
        <v>0</v>
      </c>
      <c r="T359" s="8">
        <v>0.38</v>
      </c>
      <c r="U359" s="8">
        <f t="shared" si="14"/>
        <v>2.4299999999999997</v>
      </c>
      <c r="V359" s="31">
        <v>1.89</v>
      </c>
      <c r="W359" s="8">
        <v>0</v>
      </c>
      <c r="X359" s="8">
        <v>0.92</v>
      </c>
      <c r="Y359" s="8">
        <v>0.34</v>
      </c>
      <c r="Z359" s="8">
        <v>1.49</v>
      </c>
      <c r="AA359" s="8">
        <v>0</v>
      </c>
      <c r="AB359" s="7">
        <v>0</v>
      </c>
      <c r="AC359" s="7">
        <v>0</v>
      </c>
      <c r="AD359" s="9">
        <f t="shared" si="15"/>
        <v>1.879999999999999</v>
      </c>
      <c r="AE359" s="10" t="e">
        <f>#REF!+AD359</f>
        <v>#REF!</v>
      </c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</row>
    <row r="360" spans="1:50" s="12" customFormat="1">
      <c r="A360" s="6" t="s">
        <v>387</v>
      </c>
      <c r="B360" s="7">
        <v>16.59</v>
      </c>
      <c r="C360" s="7">
        <v>1.71</v>
      </c>
      <c r="D360" s="8">
        <v>0.34</v>
      </c>
      <c r="E360" s="8">
        <v>0</v>
      </c>
      <c r="F360" s="31">
        <v>0.57999999999999996</v>
      </c>
      <c r="G360" s="8">
        <v>4.22</v>
      </c>
      <c r="H360" s="8">
        <v>0</v>
      </c>
      <c r="I360" s="8">
        <v>0.75</v>
      </c>
      <c r="J360" s="8">
        <v>0.08</v>
      </c>
      <c r="K360" s="8">
        <v>0.19</v>
      </c>
      <c r="L360" s="8">
        <v>0</v>
      </c>
      <c r="M360" s="8">
        <v>0.16</v>
      </c>
      <c r="N360" s="7">
        <v>0</v>
      </c>
      <c r="O360" s="7">
        <v>0.1</v>
      </c>
      <c r="P360" s="7">
        <v>0.04</v>
      </c>
      <c r="Q360" s="7">
        <v>0</v>
      </c>
      <c r="R360" s="8">
        <v>0</v>
      </c>
      <c r="S360" s="8">
        <v>0</v>
      </c>
      <c r="T360" s="8">
        <v>0.43</v>
      </c>
      <c r="U360" s="8">
        <f t="shared" si="14"/>
        <v>2.61</v>
      </c>
      <c r="V360" s="31">
        <v>2.0299999999999998</v>
      </c>
      <c r="W360" s="8">
        <v>0</v>
      </c>
      <c r="X360" s="8">
        <v>0.92</v>
      </c>
      <c r="Y360" s="8">
        <v>0.34</v>
      </c>
      <c r="Z360" s="8">
        <v>1.64</v>
      </c>
      <c r="AA360" s="8">
        <v>0</v>
      </c>
      <c r="AB360" s="7">
        <v>0</v>
      </c>
      <c r="AC360" s="7">
        <v>0</v>
      </c>
      <c r="AD360" s="9">
        <f t="shared" si="15"/>
        <v>3.0600000000000005</v>
      </c>
      <c r="AE360" s="10" t="e">
        <f>#REF!+AD360</f>
        <v>#REF!</v>
      </c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</row>
    <row r="361" spans="1:50" s="12" customFormat="1">
      <c r="A361" s="6" t="s">
        <v>388</v>
      </c>
      <c r="B361" s="7">
        <v>16.82</v>
      </c>
      <c r="C361" s="7">
        <v>2.5099999999999998</v>
      </c>
      <c r="D361" s="8">
        <v>0.34</v>
      </c>
      <c r="E361" s="8">
        <v>0</v>
      </c>
      <c r="F361" s="31">
        <v>0.54</v>
      </c>
      <c r="G361" s="8">
        <v>2.63</v>
      </c>
      <c r="H361" s="8">
        <v>0</v>
      </c>
      <c r="I361" s="8">
        <v>0.18</v>
      </c>
      <c r="J361" s="8">
        <v>0</v>
      </c>
      <c r="K361" s="8">
        <v>0.19</v>
      </c>
      <c r="L361" s="8">
        <v>0.54</v>
      </c>
      <c r="M361" s="8">
        <v>0.16</v>
      </c>
      <c r="N361" s="7">
        <v>0</v>
      </c>
      <c r="O361" s="7">
        <v>0.1</v>
      </c>
      <c r="P361" s="7">
        <v>0.04</v>
      </c>
      <c r="Q361" s="7">
        <v>0</v>
      </c>
      <c r="R361" s="8">
        <v>0</v>
      </c>
      <c r="S361" s="8">
        <v>0</v>
      </c>
      <c r="T361" s="8">
        <v>0.38</v>
      </c>
      <c r="U361" s="8">
        <f t="shared" si="14"/>
        <v>2.4299999999999997</v>
      </c>
      <c r="V361" s="31">
        <v>1.89</v>
      </c>
      <c r="W361" s="8">
        <v>0</v>
      </c>
      <c r="X361" s="8">
        <v>0.92</v>
      </c>
      <c r="Y361" s="8">
        <v>0.34</v>
      </c>
      <c r="Z361" s="8">
        <v>1.49</v>
      </c>
      <c r="AA361" s="8">
        <v>0</v>
      </c>
      <c r="AB361" s="7">
        <v>0</v>
      </c>
      <c r="AC361" s="7">
        <v>0</v>
      </c>
      <c r="AD361" s="9">
        <f t="shared" si="15"/>
        <v>4.57</v>
      </c>
      <c r="AE361" s="10" t="e">
        <f>#REF!+AD361</f>
        <v>#REF!</v>
      </c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</row>
    <row r="362" spans="1:50" s="12" customFormat="1">
      <c r="A362" s="6" t="s">
        <v>389</v>
      </c>
      <c r="B362" s="7">
        <v>10.93</v>
      </c>
      <c r="C362" s="7">
        <v>0</v>
      </c>
      <c r="D362" s="8">
        <v>0.34</v>
      </c>
      <c r="E362" s="8">
        <v>0</v>
      </c>
      <c r="F362" s="31">
        <v>0.54</v>
      </c>
      <c r="G362" s="8">
        <f>0.16+2</f>
        <v>2.16</v>
      </c>
      <c r="H362" s="8">
        <v>1.39</v>
      </c>
      <c r="I362" s="8">
        <v>0.45</v>
      </c>
      <c r="J362" s="8">
        <v>0</v>
      </c>
      <c r="K362" s="8">
        <v>0.19</v>
      </c>
      <c r="L362" s="7">
        <v>0.54</v>
      </c>
      <c r="M362" s="8">
        <v>0.16</v>
      </c>
      <c r="N362" s="7">
        <v>0</v>
      </c>
      <c r="O362" s="7">
        <v>0.1</v>
      </c>
      <c r="P362" s="7">
        <v>0.04</v>
      </c>
      <c r="Q362" s="7">
        <v>0</v>
      </c>
      <c r="R362" s="8">
        <v>0</v>
      </c>
      <c r="S362" s="8">
        <v>0</v>
      </c>
      <c r="T362" s="8">
        <v>0.38</v>
      </c>
      <c r="U362" s="8">
        <f t="shared" si="14"/>
        <v>2.4299999999999997</v>
      </c>
      <c r="V362" s="31">
        <v>1.89</v>
      </c>
      <c r="W362" s="8">
        <v>0</v>
      </c>
      <c r="X362" s="8">
        <v>0.92</v>
      </c>
      <c r="Y362" s="8">
        <v>0.34</v>
      </c>
      <c r="Z362" s="8">
        <v>1.49</v>
      </c>
      <c r="AA362" s="8">
        <v>0</v>
      </c>
      <c r="AB362" s="7">
        <v>0</v>
      </c>
      <c r="AC362" s="7">
        <v>0</v>
      </c>
      <c r="AD362" s="9">
        <f t="shared" si="15"/>
        <v>0</v>
      </c>
      <c r="AE362" s="10" t="e">
        <f>#REF!+AD362</f>
        <v>#REF!</v>
      </c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</row>
    <row r="363" spans="1:50" s="12" customFormat="1">
      <c r="A363" s="6" t="s">
        <v>390</v>
      </c>
      <c r="B363" s="7">
        <v>10.93</v>
      </c>
      <c r="C363" s="7">
        <v>0</v>
      </c>
      <c r="D363" s="8">
        <v>0.34</v>
      </c>
      <c r="E363" s="8">
        <v>0</v>
      </c>
      <c r="F363" s="31">
        <v>0.54</v>
      </c>
      <c r="G363" s="8">
        <f>0.16+2</f>
        <v>2.16</v>
      </c>
      <c r="H363" s="8">
        <v>1.29</v>
      </c>
      <c r="I363" s="8">
        <v>0.55000000000000004</v>
      </c>
      <c r="J363" s="8">
        <v>0</v>
      </c>
      <c r="K363" s="8">
        <v>0.19</v>
      </c>
      <c r="L363" s="8">
        <v>0.54</v>
      </c>
      <c r="M363" s="8">
        <v>0.16</v>
      </c>
      <c r="N363" s="7">
        <v>0</v>
      </c>
      <c r="O363" s="7">
        <v>0.1</v>
      </c>
      <c r="P363" s="7">
        <v>0.04</v>
      </c>
      <c r="Q363" s="7">
        <v>0</v>
      </c>
      <c r="R363" s="8">
        <v>0</v>
      </c>
      <c r="S363" s="8">
        <v>0</v>
      </c>
      <c r="T363" s="8">
        <v>0.38</v>
      </c>
      <c r="U363" s="8">
        <f t="shared" si="14"/>
        <v>2.4299999999999997</v>
      </c>
      <c r="V363" s="31">
        <v>1.89</v>
      </c>
      <c r="W363" s="8">
        <v>0</v>
      </c>
      <c r="X363" s="8">
        <v>0.92</v>
      </c>
      <c r="Y363" s="8">
        <v>0.34</v>
      </c>
      <c r="Z363" s="8">
        <v>1.49</v>
      </c>
      <c r="AA363" s="8">
        <v>0</v>
      </c>
      <c r="AB363" s="7">
        <v>0</v>
      </c>
      <c r="AC363" s="7">
        <v>0</v>
      </c>
      <c r="AD363" s="9">
        <f t="shared" si="15"/>
        <v>0</v>
      </c>
      <c r="AE363" s="10" t="e">
        <f>#REF!+AD363</f>
        <v>#REF!</v>
      </c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</row>
    <row r="364" spans="1:50" s="12" customFormat="1">
      <c r="A364" s="6" t="s">
        <v>391</v>
      </c>
      <c r="B364" s="7">
        <v>12.89</v>
      </c>
      <c r="C364" s="7">
        <v>1.85</v>
      </c>
      <c r="D364" s="8">
        <v>0.34</v>
      </c>
      <c r="E364" s="8">
        <v>0</v>
      </c>
      <c r="F364" s="31">
        <v>0.54</v>
      </c>
      <c r="G364" s="8">
        <v>1.9</v>
      </c>
      <c r="H364" s="8">
        <v>0</v>
      </c>
      <c r="I364" s="8">
        <v>0.14000000000000001</v>
      </c>
      <c r="J364" s="8">
        <v>0</v>
      </c>
      <c r="K364" s="8">
        <v>0.19</v>
      </c>
      <c r="L364" s="8">
        <v>0.54</v>
      </c>
      <c r="M364" s="8">
        <v>0.16</v>
      </c>
      <c r="N364" s="7">
        <v>0</v>
      </c>
      <c r="O364" s="7">
        <v>0</v>
      </c>
      <c r="P364" s="7">
        <v>0.04</v>
      </c>
      <c r="Q364" s="7">
        <v>0</v>
      </c>
      <c r="R364" s="8">
        <v>0</v>
      </c>
      <c r="S364" s="8">
        <v>0</v>
      </c>
      <c r="T364" s="8">
        <v>0.38</v>
      </c>
      <c r="U364" s="8">
        <f t="shared" si="14"/>
        <v>2.4299999999999997</v>
      </c>
      <c r="V364" s="31">
        <v>1.89</v>
      </c>
      <c r="W364" s="8">
        <v>0</v>
      </c>
      <c r="X364" s="8">
        <v>0.92</v>
      </c>
      <c r="Y364" s="8">
        <v>0.34</v>
      </c>
      <c r="Z364" s="8">
        <v>1.49</v>
      </c>
      <c r="AA364" s="8">
        <v>0</v>
      </c>
      <c r="AB364" s="7">
        <v>0</v>
      </c>
      <c r="AC364" s="7">
        <v>0</v>
      </c>
      <c r="AD364" s="9">
        <f t="shared" si="15"/>
        <v>2.17</v>
      </c>
      <c r="AE364" s="10" t="e">
        <f>#REF!+AD364</f>
        <v>#REF!</v>
      </c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</row>
    <row r="365" spans="1:50" s="12" customFormat="1">
      <c r="A365" s="6" t="s">
        <v>392</v>
      </c>
      <c r="B365" s="7">
        <v>18.12</v>
      </c>
      <c r="C365" s="7">
        <v>3.1</v>
      </c>
      <c r="D365" s="8">
        <v>0.34</v>
      </c>
      <c r="E365" s="8">
        <v>0</v>
      </c>
      <c r="F365" s="31">
        <v>0.54</v>
      </c>
      <c r="G365" s="8">
        <f>2.9-H365</f>
        <v>2.5</v>
      </c>
      <c r="H365" s="8">
        <v>0.4</v>
      </c>
      <c r="I365" s="8">
        <v>0.99</v>
      </c>
      <c r="J365" s="8">
        <v>0</v>
      </c>
      <c r="K365" s="8">
        <v>0.19</v>
      </c>
      <c r="L365" s="8">
        <v>0.54</v>
      </c>
      <c r="M365" s="8">
        <v>0.16</v>
      </c>
      <c r="N365" s="7">
        <v>0</v>
      </c>
      <c r="O365" s="7">
        <v>0.1</v>
      </c>
      <c r="P365" s="7">
        <v>0.04</v>
      </c>
      <c r="Q365" s="7">
        <v>0</v>
      </c>
      <c r="R365" s="8">
        <v>0</v>
      </c>
      <c r="S365" s="8">
        <v>0</v>
      </c>
      <c r="T365" s="8">
        <v>0.38</v>
      </c>
      <c r="U365" s="8">
        <f t="shared" si="14"/>
        <v>2.4299999999999997</v>
      </c>
      <c r="V365" s="31">
        <v>1.89</v>
      </c>
      <c r="W365" s="8">
        <v>0</v>
      </c>
      <c r="X365" s="8">
        <v>0.92</v>
      </c>
      <c r="Y365" s="8">
        <v>0.34</v>
      </c>
      <c r="Z365" s="8">
        <v>1.49</v>
      </c>
      <c r="AA365" s="8">
        <v>0</v>
      </c>
      <c r="AB365" s="7">
        <v>0</v>
      </c>
      <c r="AC365" s="7">
        <v>0</v>
      </c>
      <c r="AD365" s="9">
        <f t="shared" si="15"/>
        <v>4.1999999999999993</v>
      </c>
      <c r="AE365" s="10" t="e">
        <f>#REF!+AD365</f>
        <v>#REF!</v>
      </c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</row>
    <row r="366" spans="1:50" s="12" customFormat="1">
      <c r="A366" s="6" t="s">
        <v>393</v>
      </c>
      <c r="B366" s="7">
        <v>8.93</v>
      </c>
      <c r="C366" s="7">
        <v>0</v>
      </c>
      <c r="D366" s="8">
        <v>0</v>
      </c>
      <c r="E366" s="8">
        <v>0</v>
      </c>
      <c r="F366" s="31">
        <v>0.54</v>
      </c>
      <c r="G366" s="8">
        <f>0.15+1.43</f>
        <v>1.5799999999999998</v>
      </c>
      <c r="H366" s="8">
        <v>1.33</v>
      </c>
      <c r="I366" s="8">
        <v>0.21</v>
      </c>
      <c r="J366" s="8">
        <v>0</v>
      </c>
      <c r="K366" s="8">
        <v>0.19</v>
      </c>
      <c r="L366" s="8">
        <v>0</v>
      </c>
      <c r="M366" s="8">
        <v>0.16</v>
      </c>
      <c r="N366" s="7">
        <v>0</v>
      </c>
      <c r="O366" s="7">
        <v>0</v>
      </c>
      <c r="P366" s="7">
        <v>0.04</v>
      </c>
      <c r="Q366" s="7">
        <v>0</v>
      </c>
      <c r="R366" s="8">
        <v>0</v>
      </c>
      <c r="S366" s="8">
        <v>0</v>
      </c>
      <c r="T366" s="8">
        <v>0.31</v>
      </c>
      <c r="U366" s="8">
        <f t="shared" si="14"/>
        <v>2.4299999999999997</v>
      </c>
      <c r="V366" s="31">
        <v>1.89</v>
      </c>
      <c r="W366" s="8">
        <v>0</v>
      </c>
      <c r="X366" s="8">
        <v>0.85</v>
      </c>
      <c r="Y366" s="8">
        <v>0.34</v>
      </c>
      <c r="Z366" s="8">
        <v>1.49</v>
      </c>
      <c r="AA366" s="8">
        <v>0</v>
      </c>
      <c r="AB366" s="7">
        <v>0</v>
      </c>
      <c r="AC366" s="7">
        <v>0</v>
      </c>
      <c r="AD366" s="9">
        <f t="shared" si="15"/>
        <v>0</v>
      </c>
      <c r="AE366" s="10" t="e">
        <f>#REF!+AD366</f>
        <v>#REF!</v>
      </c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</row>
    <row r="367" spans="1:50" s="12" customFormat="1">
      <c r="A367" s="6" t="s">
        <v>394</v>
      </c>
      <c r="B367" s="7">
        <v>15.46</v>
      </c>
      <c r="C367" s="7">
        <v>1.71</v>
      </c>
      <c r="D367" s="8">
        <v>0.34</v>
      </c>
      <c r="E367" s="8">
        <v>0</v>
      </c>
      <c r="F367" s="31">
        <v>0.57999999999999996</v>
      </c>
      <c r="G367" s="8">
        <v>4.5199999999999996</v>
      </c>
      <c r="H367" s="8">
        <v>0</v>
      </c>
      <c r="I367" s="8">
        <v>0.75</v>
      </c>
      <c r="J367" s="8">
        <v>0.11</v>
      </c>
      <c r="K367" s="8">
        <v>0.19</v>
      </c>
      <c r="L367" s="7">
        <v>0.54</v>
      </c>
      <c r="M367" s="8">
        <v>0.16</v>
      </c>
      <c r="N367" s="7">
        <v>0</v>
      </c>
      <c r="O367" s="7">
        <v>0.1</v>
      </c>
      <c r="P367" s="7">
        <v>0.04</v>
      </c>
      <c r="Q367" s="7">
        <v>0</v>
      </c>
      <c r="R367" s="8">
        <v>0</v>
      </c>
      <c r="S367" s="8">
        <v>0</v>
      </c>
      <c r="T367" s="8">
        <v>0.43</v>
      </c>
      <c r="U367" s="8">
        <f t="shared" si="14"/>
        <v>2.61</v>
      </c>
      <c r="V367" s="31">
        <v>2.0299999999999998</v>
      </c>
      <c r="W367" s="8">
        <v>0</v>
      </c>
      <c r="X367" s="8">
        <v>0.92</v>
      </c>
      <c r="Y367" s="8">
        <v>0.34</v>
      </c>
      <c r="Z367" s="8">
        <v>1.64</v>
      </c>
      <c r="AA367" s="8">
        <v>0</v>
      </c>
      <c r="AB367" s="7">
        <v>0</v>
      </c>
      <c r="AC367" s="7">
        <v>0</v>
      </c>
      <c r="AD367" s="9">
        <f t="shared" si="15"/>
        <v>1.0600000000000041</v>
      </c>
      <c r="AE367" s="10" t="e">
        <f>#REF!+AD367</f>
        <v>#REF!</v>
      </c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</row>
    <row r="368" spans="1:50" s="12" customFormat="1">
      <c r="A368" s="6" t="s">
        <v>395</v>
      </c>
      <c r="B368" s="7">
        <v>6.44</v>
      </c>
      <c r="C368" s="7">
        <v>0</v>
      </c>
      <c r="D368" s="8">
        <v>0</v>
      </c>
      <c r="E368" s="8">
        <v>0</v>
      </c>
      <c r="F368" s="31">
        <v>0.54</v>
      </c>
      <c r="G368" s="8">
        <v>0.42</v>
      </c>
      <c r="H368" s="8">
        <f>0.87</f>
        <v>0.87</v>
      </c>
      <c r="I368" s="8">
        <v>0.15</v>
      </c>
      <c r="J368" s="8">
        <v>0</v>
      </c>
      <c r="K368" s="8">
        <v>0.19</v>
      </c>
      <c r="L368" s="8">
        <v>0</v>
      </c>
      <c r="M368" s="8">
        <v>0.16</v>
      </c>
      <c r="N368" s="7">
        <v>0</v>
      </c>
      <c r="O368" s="7">
        <v>0</v>
      </c>
      <c r="P368" s="7">
        <v>0</v>
      </c>
      <c r="Q368" s="7">
        <v>0</v>
      </c>
      <c r="R368" s="8">
        <v>0</v>
      </c>
      <c r="S368" s="8">
        <v>0</v>
      </c>
      <c r="T368" s="8">
        <v>0.12</v>
      </c>
      <c r="U368" s="8">
        <f t="shared" si="14"/>
        <v>2.4299999999999997</v>
      </c>
      <c r="V368" s="31">
        <v>1.89</v>
      </c>
      <c r="W368" s="8">
        <v>0</v>
      </c>
      <c r="X368" s="8">
        <v>0.76</v>
      </c>
      <c r="Y368" s="8">
        <v>0.34</v>
      </c>
      <c r="Z368" s="8">
        <v>1</v>
      </c>
      <c r="AA368" s="8">
        <v>0</v>
      </c>
      <c r="AB368" s="7">
        <v>0</v>
      </c>
      <c r="AC368" s="7">
        <v>0</v>
      </c>
      <c r="AD368" s="9">
        <f t="shared" si="15"/>
        <v>0</v>
      </c>
      <c r="AE368" s="10" t="e">
        <f>#REF!+AD368</f>
        <v>#REF!</v>
      </c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</row>
    <row r="369" spans="1:50" s="12" customFormat="1">
      <c r="A369" s="6" t="s">
        <v>396</v>
      </c>
      <c r="B369" s="7">
        <v>7.97</v>
      </c>
      <c r="C369" s="7">
        <v>0</v>
      </c>
      <c r="D369" s="8">
        <v>0</v>
      </c>
      <c r="E369" s="8">
        <v>0</v>
      </c>
      <c r="F369" s="31">
        <v>0.54</v>
      </c>
      <c r="G369" s="8">
        <f>0.15+1.43</f>
        <v>1.5799999999999998</v>
      </c>
      <c r="H369" s="8">
        <v>0.41</v>
      </c>
      <c r="I369" s="8">
        <v>0.21</v>
      </c>
      <c r="J369" s="8">
        <v>0</v>
      </c>
      <c r="K369" s="8">
        <v>0.19</v>
      </c>
      <c r="L369" s="8">
        <v>0</v>
      </c>
      <c r="M369" s="8">
        <v>0.16</v>
      </c>
      <c r="N369" s="7">
        <v>0</v>
      </c>
      <c r="O369" s="7">
        <v>0</v>
      </c>
      <c r="P369" s="7">
        <v>0</v>
      </c>
      <c r="Q369" s="7">
        <v>0</v>
      </c>
      <c r="R369" s="8">
        <v>0</v>
      </c>
      <c r="S369" s="8">
        <v>0</v>
      </c>
      <c r="T369" s="8">
        <v>0.31</v>
      </c>
      <c r="U369" s="8">
        <f t="shared" si="14"/>
        <v>2.4299999999999997</v>
      </c>
      <c r="V369" s="31">
        <v>1.89</v>
      </c>
      <c r="W369" s="8">
        <v>0</v>
      </c>
      <c r="X369" s="8">
        <v>0.85</v>
      </c>
      <c r="Y369" s="8">
        <v>0.34</v>
      </c>
      <c r="Z369" s="8">
        <v>1.49</v>
      </c>
      <c r="AA369" s="8">
        <v>0</v>
      </c>
      <c r="AB369" s="7">
        <v>0</v>
      </c>
      <c r="AC369" s="7">
        <v>0</v>
      </c>
      <c r="AD369" s="9">
        <f t="shared" si="15"/>
        <v>0</v>
      </c>
      <c r="AE369" s="10" t="e">
        <f>#REF!+AD369</f>
        <v>#REF!</v>
      </c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</row>
    <row r="370" spans="1:50" s="12" customFormat="1">
      <c r="A370" s="6" t="s">
        <v>397</v>
      </c>
      <c r="B370" s="7">
        <v>14</v>
      </c>
      <c r="C370" s="7">
        <v>1.71</v>
      </c>
      <c r="D370" s="8">
        <v>0.34</v>
      </c>
      <c r="E370" s="8">
        <v>1.1399999999999999</v>
      </c>
      <c r="F370" s="31">
        <v>0</v>
      </c>
      <c r="G370" s="8">
        <v>2.95</v>
      </c>
      <c r="H370" s="8">
        <v>0</v>
      </c>
      <c r="I370" s="8">
        <v>0.09</v>
      </c>
      <c r="J370" s="8">
        <v>0.01</v>
      </c>
      <c r="K370" s="8">
        <v>0.11</v>
      </c>
      <c r="L370" s="7">
        <v>0.54</v>
      </c>
      <c r="M370" s="8">
        <v>0.16</v>
      </c>
      <c r="N370" s="7">
        <v>0</v>
      </c>
      <c r="O370" s="7">
        <v>0.1</v>
      </c>
      <c r="P370" s="7">
        <v>0.04</v>
      </c>
      <c r="Q370" s="7">
        <v>0</v>
      </c>
      <c r="R370" s="8">
        <v>0</v>
      </c>
      <c r="S370" s="8">
        <v>0</v>
      </c>
      <c r="T370" s="8">
        <v>0.55000000000000004</v>
      </c>
      <c r="U370" s="8">
        <f t="shared" si="14"/>
        <v>1.63</v>
      </c>
      <c r="V370" s="31">
        <v>1.63</v>
      </c>
      <c r="W370" s="8">
        <v>0.43</v>
      </c>
      <c r="X370" s="8">
        <v>1.08</v>
      </c>
      <c r="Y370" s="8">
        <v>0.34</v>
      </c>
      <c r="Z370" s="8">
        <v>1.64</v>
      </c>
      <c r="AA370" s="8">
        <v>0</v>
      </c>
      <c r="AB370" s="7">
        <v>0</v>
      </c>
      <c r="AC370" s="11">
        <v>0</v>
      </c>
      <c r="AD370" s="9">
        <f t="shared" si="15"/>
        <v>1.1400000000000006</v>
      </c>
      <c r="AE370" s="10" t="e">
        <f>#REF!+AD370</f>
        <v>#REF!</v>
      </c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</row>
    <row r="371" spans="1:50" s="12" customFormat="1">
      <c r="A371" s="6" t="s">
        <v>398</v>
      </c>
      <c r="B371" s="7">
        <v>17.559999999999999</v>
      </c>
      <c r="C371" s="7">
        <v>2.5299999999999998</v>
      </c>
      <c r="D371" s="8">
        <v>0.34</v>
      </c>
      <c r="E371" s="8">
        <v>1.1399999999999999</v>
      </c>
      <c r="F371" s="31">
        <v>0</v>
      </c>
      <c r="G371" s="8">
        <v>3</v>
      </c>
      <c r="H371" s="8">
        <v>0</v>
      </c>
      <c r="I371" s="8">
        <v>0.4</v>
      </c>
      <c r="J371" s="8">
        <v>0.13</v>
      </c>
      <c r="K371" s="8">
        <v>0.11</v>
      </c>
      <c r="L371" s="8">
        <v>0.54</v>
      </c>
      <c r="M371" s="8">
        <v>0.16</v>
      </c>
      <c r="N371" s="7">
        <v>0</v>
      </c>
      <c r="O371" s="7">
        <v>0.1</v>
      </c>
      <c r="P371" s="7">
        <v>0.04</v>
      </c>
      <c r="Q371" s="7">
        <v>0</v>
      </c>
      <c r="R371" s="8">
        <v>0</v>
      </c>
      <c r="S371" s="8">
        <v>0</v>
      </c>
      <c r="T371" s="8">
        <v>0.55000000000000004</v>
      </c>
      <c r="U371" s="8">
        <f t="shared" si="14"/>
        <v>1.63</v>
      </c>
      <c r="V371" s="31">
        <v>1.63</v>
      </c>
      <c r="W371" s="8">
        <v>0.37</v>
      </c>
      <c r="X371" s="8">
        <v>1.08</v>
      </c>
      <c r="Y371" s="8">
        <v>0.34</v>
      </c>
      <c r="Z371" s="8">
        <v>1.64</v>
      </c>
      <c r="AA371" s="8">
        <v>0</v>
      </c>
      <c r="AB371" s="7">
        <v>0</v>
      </c>
      <c r="AC371" s="11">
        <v>0</v>
      </c>
      <c r="AD371" s="9">
        <f t="shared" si="15"/>
        <v>3.4599999999999991</v>
      </c>
      <c r="AE371" s="10" t="e">
        <f>#REF!+AD371</f>
        <v>#REF!</v>
      </c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</row>
    <row r="372" spans="1:50" s="12" customFormat="1">
      <c r="A372" s="6" t="s">
        <v>399</v>
      </c>
      <c r="B372" s="7">
        <v>15.8</v>
      </c>
      <c r="C372" s="7">
        <v>1.71</v>
      </c>
      <c r="D372" s="8">
        <v>0.34</v>
      </c>
      <c r="E372" s="8">
        <v>1.1399999999999999</v>
      </c>
      <c r="F372" s="31">
        <v>0</v>
      </c>
      <c r="G372" s="8">
        <v>3.81</v>
      </c>
      <c r="H372" s="8">
        <v>0</v>
      </c>
      <c r="I372" s="8">
        <v>0.14000000000000001</v>
      </c>
      <c r="J372" s="8">
        <v>0.04</v>
      </c>
      <c r="K372" s="8">
        <v>0.11</v>
      </c>
      <c r="L372" s="8">
        <v>0.54</v>
      </c>
      <c r="M372" s="8">
        <v>0.16</v>
      </c>
      <c r="N372" s="7">
        <v>0</v>
      </c>
      <c r="O372" s="7">
        <v>0.1</v>
      </c>
      <c r="P372" s="7">
        <v>0.04</v>
      </c>
      <c r="Q372" s="7">
        <v>0</v>
      </c>
      <c r="R372" s="8">
        <v>0</v>
      </c>
      <c r="S372" s="8">
        <v>0</v>
      </c>
      <c r="T372" s="8">
        <v>0.55000000000000004</v>
      </c>
      <c r="U372" s="8">
        <f t="shared" si="14"/>
        <v>1.63</v>
      </c>
      <c r="V372" s="31">
        <v>1.63</v>
      </c>
      <c r="W372" s="8">
        <v>0.37</v>
      </c>
      <c r="X372" s="8">
        <v>1.08</v>
      </c>
      <c r="Y372" s="8">
        <v>0.34</v>
      </c>
      <c r="Z372" s="8">
        <v>1.64</v>
      </c>
      <c r="AA372" s="8">
        <v>0</v>
      </c>
      <c r="AB372" s="7">
        <v>0</v>
      </c>
      <c r="AC372" s="11">
        <v>0</v>
      </c>
      <c r="AD372" s="9">
        <f t="shared" si="15"/>
        <v>2.0600000000000023</v>
      </c>
      <c r="AE372" s="10" t="e">
        <f>#REF!+AD372</f>
        <v>#REF!</v>
      </c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</row>
    <row r="373" spans="1:50" s="12" customFormat="1">
      <c r="A373" s="6" t="s">
        <v>400</v>
      </c>
      <c r="B373" s="7">
        <v>15.58</v>
      </c>
      <c r="C373" s="7">
        <v>3.24</v>
      </c>
      <c r="D373" s="8">
        <v>0.34</v>
      </c>
      <c r="E373" s="8">
        <v>0.98</v>
      </c>
      <c r="F373" s="31">
        <v>0</v>
      </c>
      <c r="G373" s="8">
        <v>2.27</v>
      </c>
      <c r="H373" s="8">
        <v>0</v>
      </c>
      <c r="I373" s="8">
        <v>0.19</v>
      </c>
      <c r="J373" s="8">
        <v>0</v>
      </c>
      <c r="K373" s="8">
        <v>0.11</v>
      </c>
      <c r="L373" s="8">
        <v>0.54</v>
      </c>
      <c r="M373" s="8">
        <v>0.16</v>
      </c>
      <c r="N373" s="7">
        <v>0</v>
      </c>
      <c r="O373" s="7">
        <v>0.1</v>
      </c>
      <c r="P373" s="7">
        <v>0.04</v>
      </c>
      <c r="Q373" s="7">
        <v>0</v>
      </c>
      <c r="R373" s="8">
        <v>0</v>
      </c>
      <c r="S373" s="8">
        <v>0</v>
      </c>
      <c r="T373" s="8">
        <v>0.49</v>
      </c>
      <c r="U373" s="8">
        <f t="shared" si="14"/>
        <v>1.52</v>
      </c>
      <c r="V373" s="31">
        <v>1.52</v>
      </c>
      <c r="W373" s="8">
        <f>[2]КГМ!K409</f>
        <v>0.38398793908495438</v>
      </c>
      <c r="X373" s="8">
        <v>1.08</v>
      </c>
      <c r="Y373" s="8">
        <v>0.34</v>
      </c>
      <c r="Z373" s="8">
        <v>1.49</v>
      </c>
      <c r="AA373" s="8">
        <v>0</v>
      </c>
      <c r="AB373" s="7">
        <v>0</v>
      </c>
      <c r="AC373" s="7">
        <v>0</v>
      </c>
      <c r="AD373" s="9">
        <f t="shared" si="15"/>
        <v>2.3060120609150445</v>
      </c>
      <c r="AE373" s="10" t="e">
        <f>#REF!+AD373</f>
        <v>#REF!</v>
      </c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</row>
    <row r="374" spans="1:50" s="12" customFormat="1">
      <c r="A374" s="6" t="s">
        <v>401</v>
      </c>
      <c r="B374" s="7">
        <v>13.52</v>
      </c>
      <c r="C374" s="7">
        <v>1.24</v>
      </c>
      <c r="D374" s="8">
        <v>0.34</v>
      </c>
      <c r="E374" s="8">
        <v>1.1200000000000001</v>
      </c>
      <c r="F374" s="31">
        <v>0</v>
      </c>
      <c r="G374" s="8">
        <v>2.2000000000000002</v>
      </c>
      <c r="H374" s="8">
        <v>1.02</v>
      </c>
      <c r="I374" s="8">
        <v>1.36</v>
      </c>
      <c r="J374" s="8">
        <v>0</v>
      </c>
      <c r="K374" s="8">
        <v>0.11</v>
      </c>
      <c r="L374" s="8">
        <v>0.54</v>
      </c>
      <c r="M374" s="8">
        <v>0.16</v>
      </c>
      <c r="N374" s="7">
        <v>0</v>
      </c>
      <c r="O374" s="7">
        <v>0.1</v>
      </c>
      <c r="P374" s="7">
        <v>0.04</v>
      </c>
      <c r="Q374" s="7">
        <v>0</v>
      </c>
      <c r="R374" s="8">
        <v>0</v>
      </c>
      <c r="S374" s="8">
        <v>0</v>
      </c>
      <c r="T374" s="8">
        <v>0.49</v>
      </c>
      <c r="U374" s="8">
        <f t="shared" si="14"/>
        <v>1.52</v>
      </c>
      <c r="V374" s="31">
        <v>1.52</v>
      </c>
      <c r="W374" s="8">
        <f>[2]КГМ!K410</f>
        <v>0.36835585690650352</v>
      </c>
      <c r="X374" s="8">
        <v>1.08</v>
      </c>
      <c r="Y374" s="8">
        <v>0.34</v>
      </c>
      <c r="Z374" s="8">
        <v>1.49</v>
      </c>
      <c r="AA374" s="8">
        <v>0</v>
      </c>
      <c r="AB374" s="7">
        <v>0</v>
      </c>
      <c r="AC374" s="7">
        <v>0</v>
      </c>
      <c r="AD374" s="9">
        <f t="shared" si="15"/>
        <v>1.6441430934950318E-3</v>
      </c>
      <c r="AE374" s="10" t="e">
        <f>#REF!+AD374</f>
        <v>#REF!</v>
      </c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</row>
    <row r="375" spans="1:50">
      <c r="A375" s="6" t="s">
        <v>402</v>
      </c>
      <c r="B375" s="7">
        <v>15.78</v>
      </c>
      <c r="C375" s="7">
        <v>1.71</v>
      </c>
      <c r="D375" s="8">
        <v>0.34</v>
      </c>
      <c r="E375" s="8">
        <v>1.1399999999999999</v>
      </c>
      <c r="F375" s="31">
        <v>0</v>
      </c>
      <c r="G375" s="8">
        <v>3.67</v>
      </c>
      <c r="H375" s="8">
        <v>0</v>
      </c>
      <c r="I375" s="8">
        <v>0.14000000000000001</v>
      </c>
      <c r="J375" s="8">
        <v>0.16</v>
      </c>
      <c r="K375" s="8">
        <v>0.11</v>
      </c>
      <c r="L375" s="8">
        <v>0.54</v>
      </c>
      <c r="M375" s="8">
        <v>0.16</v>
      </c>
      <c r="N375" s="7">
        <v>0</v>
      </c>
      <c r="O375" s="7">
        <v>0.1</v>
      </c>
      <c r="P375" s="7">
        <v>0.04</v>
      </c>
      <c r="Q375" s="7">
        <v>0</v>
      </c>
      <c r="R375" s="8">
        <v>0</v>
      </c>
      <c r="S375" s="8">
        <v>0</v>
      </c>
      <c r="T375" s="8">
        <v>0.55000000000000004</v>
      </c>
      <c r="U375" s="8">
        <f t="shared" si="14"/>
        <v>1.63</v>
      </c>
      <c r="V375" s="31">
        <v>1.63</v>
      </c>
      <c r="W375" s="8">
        <v>0.37</v>
      </c>
      <c r="X375" s="8">
        <v>1.08</v>
      </c>
      <c r="Y375" s="8">
        <v>0.34</v>
      </c>
      <c r="Z375" s="8">
        <v>1.64</v>
      </c>
      <c r="AA375" s="8">
        <v>0</v>
      </c>
      <c r="AB375" s="7">
        <v>0</v>
      </c>
      <c r="AC375" s="11">
        <v>0</v>
      </c>
      <c r="AD375" s="9">
        <f t="shared" si="15"/>
        <v>2.0600000000000005</v>
      </c>
      <c r="AE375" s="10" t="e">
        <f>#REF!+AD375</f>
        <v>#REF!</v>
      </c>
    </row>
    <row r="376" spans="1:50">
      <c r="A376" s="6" t="s">
        <v>403</v>
      </c>
      <c r="B376" s="7">
        <v>11.33</v>
      </c>
      <c r="C376" s="15">
        <v>0.55000000000000004</v>
      </c>
      <c r="D376" s="15">
        <v>0.34</v>
      </c>
      <c r="E376" s="7">
        <v>0</v>
      </c>
      <c r="F376" s="31">
        <v>0.57999999999999996</v>
      </c>
      <c r="G376" s="8">
        <v>2.62</v>
      </c>
      <c r="H376" s="8">
        <v>0</v>
      </c>
      <c r="I376" s="8">
        <v>0.05</v>
      </c>
      <c r="J376" s="8">
        <v>0</v>
      </c>
      <c r="K376" s="8">
        <v>0.11</v>
      </c>
      <c r="L376" s="8">
        <v>0</v>
      </c>
      <c r="M376" s="8">
        <v>0.16</v>
      </c>
      <c r="N376" s="7">
        <v>0</v>
      </c>
      <c r="O376" s="7">
        <v>0</v>
      </c>
      <c r="P376" s="7">
        <v>0.04</v>
      </c>
      <c r="Q376" s="7">
        <v>0</v>
      </c>
      <c r="R376" s="8">
        <v>0</v>
      </c>
      <c r="S376" s="8">
        <v>0</v>
      </c>
      <c r="T376" s="8">
        <v>0.43</v>
      </c>
      <c r="U376" s="8">
        <f t="shared" si="14"/>
        <v>2.61</v>
      </c>
      <c r="V376" s="31">
        <v>2.0299999999999998</v>
      </c>
      <c r="W376" s="8">
        <v>0</v>
      </c>
      <c r="X376" s="8">
        <v>0.92</v>
      </c>
      <c r="Y376" s="8">
        <v>0.34</v>
      </c>
      <c r="Z376" s="8">
        <v>1.64</v>
      </c>
      <c r="AA376" s="8">
        <v>0</v>
      </c>
      <c r="AB376" s="7">
        <v>0</v>
      </c>
      <c r="AC376" s="7">
        <v>0</v>
      </c>
      <c r="AD376" s="9">
        <f t="shared" si="15"/>
        <v>1.5199999999999996</v>
      </c>
      <c r="AE376" s="10" t="e">
        <f>#REF!+AD376</f>
        <v>#REF!</v>
      </c>
    </row>
    <row r="377" spans="1:50">
      <c r="A377" s="6" t="s">
        <v>404</v>
      </c>
      <c r="B377" s="7">
        <v>13.1</v>
      </c>
      <c r="C377" s="7">
        <v>2.4</v>
      </c>
      <c r="D377" s="8">
        <v>0.34</v>
      </c>
      <c r="E377" s="8">
        <v>0</v>
      </c>
      <c r="F377" s="31">
        <v>0.54</v>
      </c>
      <c r="G377" s="8">
        <v>1.6800000000000002</v>
      </c>
      <c r="H377" s="8">
        <v>0</v>
      </c>
      <c r="I377" s="8">
        <v>0.63</v>
      </c>
      <c r="J377" s="8">
        <v>0</v>
      </c>
      <c r="K377" s="8">
        <v>0.19</v>
      </c>
      <c r="L377" s="8">
        <v>0</v>
      </c>
      <c r="M377" s="8">
        <v>0.16</v>
      </c>
      <c r="N377" s="7">
        <v>0</v>
      </c>
      <c r="O377" s="7">
        <v>0</v>
      </c>
      <c r="P377" s="7">
        <v>0.04</v>
      </c>
      <c r="Q377" s="7">
        <v>0</v>
      </c>
      <c r="R377" s="8">
        <v>0</v>
      </c>
      <c r="S377" s="8">
        <v>0</v>
      </c>
      <c r="T377" s="8">
        <v>0.38</v>
      </c>
      <c r="U377" s="8">
        <f t="shared" si="14"/>
        <v>2.4299999999999997</v>
      </c>
      <c r="V377" s="31">
        <v>1.89</v>
      </c>
      <c r="W377" s="8">
        <v>0</v>
      </c>
      <c r="X377" s="8">
        <v>0.92</v>
      </c>
      <c r="Y377" s="8">
        <v>0.34</v>
      </c>
      <c r="Z377" s="8">
        <v>1.49</v>
      </c>
      <c r="AA377" s="16">
        <v>0</v>
      </c>
      <c r="AB377" s="7">
        <v>0</v>
      </c>
      <c r="AC377" s="7">
        <v>0</v>
      </c>
      <c r="AD377" s="9">
        <f t="shared" si="15"/>
        <v>2.0999999999999996</v>
      </c>
      <c r="AE377" s="10" t="e">
        <f>#REF!+AD377</f>
        <v>#REF!</v>
      </c>
    </row>
    <row r="378" spans="1:50">
      <c r="A378" s="6" t="s">
        <v>405</v>
      </c>
      <c r="B378" s="7">
        <v>11.46</v>
      </c>
      <c r="C378" s="7">
        <v>0.5</v>
      </c>
      <c r="D378" s="8">
        <v>0.34</v>
      </c>
      <c r="E378" s="8">
        <v>0</v>
      </c>
      <c r="F378" s="31">
        <v>0.57999999999999996</v>
      </c>
      <c r="G378" s="8">
        <v>1.25</v>
      </c>
      <c r="H378" s="8">
        <v>0</v>
      </c>
      <c r="I378" s="8">
        <v>0.01</v>
      </c>
      <c r="J378" s="8">
        <v>0</v>
      </c>
      <c r="K378" s="8">
        <v>0.11</v>
      </c>
      <c r="L378" s="8">
        <v>0</v>
      </c>
      <c r="M378" s="8">
        <v>0.16</v>
      </c>
      <c r="N378" s="7">
        <v>0</v>
      </c>
      <c r="O378" s="7">
        <v>0</v>
      </c>
      <c r="P378" s="7">
        <v>0.05</v>
      </c>
      <c r="Q378" s="7">
        <v>0</v>
      </c>
      <c r="R378" s="8">
        <v>0</v>
      </c>
      <c r="S378" s="8">
        <v>0</v>
      </c>
      <c r="T378" s="8">
        <v>0.43</v>
      </c>
      <c r="U378" s="8">
        <f t="shared" si="14"/>
        <v>2.61</v>
      </c>
      <c r="V378" s="31">
        <v>2.0299999999999998</v>
      </c>
      <c r="W378" s="8">
        <v>0</v>
      </c>
      <c r="X378" s="8">
        <v>0.92</v>
      </c>
      <c r="Y378" s="8">
        <v>0.34</v>
      </c>
      <c r="Z378" s="7">
        <v>1.64</v>
      </c>
      <c r="AA378" s="8">
        <v>0</v>
      </c>
      <c r="AB378" s="7">
        <v>0</v>
      </c>
      <c r="AC378" s="7">
        <v>0</v>
      </c>
      <c r="AD378" s="9">
        <f t="shared" si="15"/>
        <v>3.1000000000000014</v>
      </c>
      <c r="AE378" s="10" t="e">
        <f>#REF!+AD378</f>
        <v>#REF!</v>
      </c>
    </row>
    <row r="379" spans="1:50">
      <c r="A379" s="6" t="s">
        <v>406</v>
      </c>
      <c r="B379" s="7">
        <v>15.7</v>
      </c>
      <c r="C379" s="7">
        <v>1.71</v>
      </c>
      <c r="D379" s="8">
        <v>0.34</v>
      </c>
      <c r="E379" s="8">
        <v>0</v>
      </c>
      <c r="F379" s="31">
        <v>0.57999999999999996</v>
      </c>
      <c r="G379" s="8">
        <v>4.07</v>
      </c>
      <c r="H379" s="8">
        <v>0</v>
      </c>
      <c r="I379" s="8">
        <v>0.73</v>
      </c>
      <c r="J379" s="8">
        <v>0</v>
      </c>
      <c r="K379" s="8">
        <v>0.11</v>
      </c>
      <c r="L379" s="7">
        <v>0.54</v>
      </c>
      <c r="M379" s="8">
        <v>0.16</v>
      </c>
      <c r="N379" s="7">
        <v>0</v>
      </c>
      <c r="O379" s="7">
        <v>0</v>
      </c>
      <c r="P379" s="7">
        <v>0.04</v>
      </c>
      <c r="Q379" s="7">
        <v>0</v>
      </c>
      <c r="R379" s="8">
        <v>0</v>
      </c>
      <c r="S379" s="8">
        <v>0</v>
      </c>
      <c r="T379" s="8">
        <v>0.43</v>
      </c>
      <c r="U379" s="8">
        <f t="shared" si="14"/>
        <v>2.61</v>
      </c>
      <c r="V379" s="31">
        <v>2.0299999999999998</v>
      </c>
      <c r="W379" s="8">
        <v>0</v>
      </c>
      <c r="X379" s="8">
        <v>0.92</v>
      </c>
      <c r="Y379" s="8">
        <v>0.34</v>
      </c>
      <c r="Z379" s="8">
        <v>1.64</v>
      </c>
      <c r="AA379" s="8">
        <v>0</v>
      </c>
      <c r="AB379" s="7">
        <v>0</v>
      </c>
      <c r="AC379" s="7">
        <v>0</v>
      </c>
      <c r="AD379" s="9">
        <f t="shared" si="15"/>
        <v>2.0600000000000005</v>
      </c>
      <c r="AE379" s="10" t="e">
        <f>#REF!+AD379</f>
        <v>#REF!</v>
      </c>
    </row>
    <row r="380" spans="1:50">
      <c r="A380" s="6" t="s">
        <v>407</v>
      </c>
      <c r="B380" s="7">
        <v>12.5</v>
      </c>
      <c r="C380" s="7">
        <v>1.63</v>
      </c>
      <c r="D380" s="8">
        <v>0.34</v>
      </c>
      <c r="E380" s="8">
        <v>0</v>
      </c>
      <c r="F380" s="31">
        <v>0.54</v>
      </c>
      <c r="G380" s="8">
        <v>1.74</v>
      </c>
      <c r="H380" s="8">
        <v>0</v>
      </c>
      <c r="I380" s="8">
        <v>0.72</v>
      </c>
      <c r="J380" s="8">
        <v>0</v>
      </c>
      <c r="K380" s="8">
        <v>0.11</v>
      </c>
      <c r="L380" s="8">
        <v>0.54</v>
      </c>
      <c r="M380" s="8">
        <v>0.16</v>
      </c>
      <c r="N380" s="7">
        <v>0</v>
      </c>
      <c r="O380" s="7">
        <v>0</v>
      </c>
      <c r="P380" s="7">
        <v>0.04</v>
      </c>
      <c r="Q380" s="7">
        <v>0</v>
      </c>
      <c r="R380" s="8">
        <v>0</v>
      </c>
      <c r="S380" s="8">
        <v>0</v>
      </c>
      <c r="T380" s="8">
        <v>0.38</v>
      </c>
      <c r="U380" s="8">
        <f t="shared" si="14"/>
        <v>2.4299999999999997</v>
      </c>
      <c r="V380" s="31">
        <v>1.89</v>
      </c>
      <c r="W380" s="8">
        <v>0</v>
      </c>
      <c r="X380" s="8">
        <v>0.92</v>
      </c>
      <c r="Y380" s="8">
        <v>0.34</v>
      </c>
      <c r="Z380" s="8">
        <v>1.49</v>
      </c>
      <c r="AA380" s="8">
        <v>0</v>
      </c>
      <c r="AB380" s="7">
        <v>0</v>
      </c>
      <c r="AC380" s="7">
        <v>0</v>
      </c>
      <c r="AD380" s="9">
        <f t="shared" si="15"/>
        <v>1.6600000000000001</v>
      </c>
      <c r="AE380" s="10" t="e">
        <f>#REF!+AD380</f>
        <v>#REF!</v>
      </c>
    </row>
    <row r="381" spans="1:50">
      <c r="A381" s="6" t="s">
        <v>408</v>
      </c>
      <c r="B381" s="7">
        <v>7.97</v>
      </c>
      <c r="C381" s="7">
        <v>0</v>
      </c>
      <c r="D381" s="8">
        <v>0.34</v>
      </c>
      <c r="E381" s="8">
        <v>0</v>
      </c>
      <c r="F381" s="31">
        <v>0.54</v>
      </c>
      <c r="G381" s="8">
        <f>0.15+1.28</f>
        <v>1.43</v>
      </c>
      <c r="H381" s="8">
        <v>0.28999999999999998</v>
      </c>
      <c r="I381" s="8">
        <v>0.1</v>
      </c>
      <c r="J381" s="8">
        <v>0</v>
      </c>
      <c r="K381" s="8">
        <v>0.19</v>
      </c>
      <c r="L381" s="8">
        <v>0</v>
      </c>
      <c r="M381" s="8">
        <v>0.16</v>
      </c>
      <c r="N381" s="7">
        <v>0</v>
      </c>
      <c r="O381" s="7">
        <v>0</v>
      </c>
      <c r="P381" s="7">
        <v>0.04</v>
      </c>
      <c r="Q381" s="7">
        <v>0</v>
      </c>
      <c r="R381" s="8">
        <v>0</v>
      </c>
      <c r="S381" s="8">
        <v>0</v>
      </c>
      <c r="T381" s="8">
        <v>0.31</v>
      </c>
      <c r="U381" s="8">
        <f t="shared" si="14"/>
        <v>2.4299999999999997</v>
      </c>
      <c r="V381" s="31">
        <v>1.89</v>
      </c>
      <c r="W381" s="8">
        <v>0</v>
      </c>
      <c r="X381" s="8">
        <v>0.85</v>
      </c>
      <c r="Y381" s="8">
        <v>0.34</v>
      </c>
      <c r="Z381" s="8">
        <v>1.49</v>
      </c>
      <c r="AA381" s="8">
        <v>0</v>
      </c>
      <c r="AB381" s="7">
        <v>0</v>
      </c>
      <c r="AC381" s="7">
        <v>0</v>
      </c>
      <c r="AD381" s="9">
        <f t="shared" si="15"/>
        <v>0</v>
      </c>
      <c r="AE381" s="10" t="e">
        <f>#REF!+AD381</f>
        <v>#REF!</v>
      </c>
    </row>
    <row r="382" spans="1:50">
      <c r="A382" s="6" t="s">
        <v>409</v>
      </c>
      <c r="B382" s="7">
        <v>8.93</v>
      </c>
      <c r="C382" s="7">
        <v>0</v>
      </c>
      <c r="D382" s="8">
        <v>0.34</v>
      </c>
      <c r="E382" s="8">
        <v>0</v>
      </c>
      <c r="F382" s="31">
        <v>0.54</v>
      </c>
      <c r="G382" s="8">
        <f>0.15+1.43</f>
        <v>1.5799999999999998</v>
      </c>
      <c r="H382" s="8">
        <v>0.99</v>
      </c>
      <c r="I382" s="8">
        <v>0.21</v>
      </c>
      <c r="J382" s="8">
        <v>0</v>
      </c>
      <c r="K382" s="8">
        <v>0.19</v>
      </c>
      <c r="L382" s="8">
        <v>0</v>
      </c>
      <c r="M382" s="8">
        <v>0.16</v>
      </c>
      <c r="N382" s="7">
        <v>0</v>
      </c>
      <c r="O382" s="7">
        <v>0</v>
      </c>
      <c r="P382" s="7">
        <v>0.04</v>
      </c>
      <c r="Q382" s="7">
        <v>0</v>
      </c>
      <c r="R382" s="8">
        <v>0</v>
      </c>
      <c r="S382" s="8">
        <v>0</v>
      </c>
      <c r="T382" s="8">
        <v>0.31</v>
      </c>
      <c r="U382" s="8">
        <f t="shared" si="14"/>
        <v>2.4299999999999997</v>
      </c>
      <c r="V382" s="31">
        <v>1.89</v>
      </c>
      <c r="W382" s="8">
        <v>0</v>
      </c>
      <c r="X382" s="8">
        <v>0.85</v>
      </c>
      <c r="Y382" s="8">
        <v>0.34</v>
      </c>
      <c r="Z382" s="8">
        <v>1.49</v>
      </c>
      <c r="AA382" s="8">
        <v>0</v>
      </c>
      <c r="AB382" s="7">
        <v>0</v>
      </c>
      <c r="AC382" s="7">
        <v>0</v>
      </c>
      <c r="AD382" s="9">
        <f t="shared" si="15"/>
        <v>0</v>
      </c>
      <c r="AE382" s="10" t="e">
        <f>#REF!+AD382</f>
        <v>#REF!</v>
      </c>
    </row>
    <row r="383" spans="1:50" ht="13.5" customHeight="1">
      <c r="A383" s="6" t="s">
        <v>410</v>
      </c>
      <c r="B383" s="7">
        <v>8.93</v>
      </c>
      <c r="C383" s="7">
        <v>0</v>
      </c>
      <c r="D383" s="8">
        <v>0.34</v>
      </c>
      <c r="E383" s="8">
        <v>0</v>
      </c>
      <c r="F383" s="31">
        <v>0.54</v>
      </c>
      <c r="G383" s="8">
        <f>0.15+1.43</f>
        <v>1.5799999999999998</v>
      </c>
      <c r="H383" s="8">
        <v>0.99</v>
      </c>
      <c r="I383" s="8">
        <v>0.21</v>
      </c>
      <c r="J383" s="8">
        <v>0</v>
      </c>
      <c r="K383" s="8">
        <v>0.19</v>
      </c>
      <c r="L383" s="8">
        <v>0</v>
      </c>
      <c r="M383" s="8">
        <v>0.16</v>
      </c>
      <c r="N383" s="7">
        <v>0</v>
      </c>
      <c r="O383" s="7">
        <v>0</v>
      </c>
      <c r="P383" s="7">
        <v>0.04</v>
      </c>
      <c r="Q383" s="7">
        <v>0</v>
      </c>
      <c r="R383" s="8">
        <v>0</v>
      </c>
      <c r="S383" s="8">
        <v>0</v>
      </c>
      <c r="T383" s="8">
        <v>0.31</v>
      </c>
      <c r="U383" s="8">
        <f t="shared" si="14"/>
        <v>2.4299999999999997</v>
      </c>
      <c r="V383" s="31">
        <v>1.89</v>
      </c>
      <c r="W383" s="8">
        <v>0</v>
      </c>
      <c r="X383" s="8">
        <v>0.85</v>
      </c>
      <c r="Y383" s="8">
        <v>0.34</v>
      </c>
      <c r="Z383" s="8">
        <v>1.49</v>
      </c>
      <c r="AA383" s="8">
        <v>0</v>
      </c>
      <c r="AB383" s="7">
        <v>0</v>
      </c>
      <c r="AC383" s="7">
        <v>0</v>
      </c>
      <c r="AD383" s="9">
        <f t="shared" si="15"/>
        <v>0</v>
      </c>
      <c r="AE383" s="10" t="e">
        <f>#REF!+AD383</f>
        <v>#REF!</v>
      </c>
    </row>
    <row r="384" spans="1:50">
      <c r="A384" s="6" t="s">
        <v>411</v>
      </c>
      <c r="B384" s="7">
        <v>10.93</v>
      </c>
      <c r="C384" s="7">
        <v>0</v>
      </c>
      <c r="D384" s="8">
        <v>0.34</v>
      </c>
      <c r="E384" s="8">
        <v>0</v>
      </c>
      <c r="F384" s="31">
        <v>0.54</v>
      </c>
      <c r="G384" s="8">
        <f>0.16+2</f>
        <v>2.16</v>
      </c>
      <c r="H384" s="8">
        <v>1.47</v>
      </c>
      <c r="I384" s="8">
        <v>0.45</v>
      </c>
      <c r="J384" s="8">
        <v>0</v>
      </c>
      <c r="K384" s="8">
        <v>0.11</v>
      </c>
      <c r="L384" s="7">
        <v>0.54</v>
      </c>
      <c r="M384" s="8">
        <v>0.16</v>
      </c>
      <c r="N384" s="7">
        <v>0</v>
      </c>
      <c r="O384" s="7">
        <v>0.1</v>
      </c>
      <c r="P384" s="7">
        <v>0.04</v>
      </c>
      <c r="Q384" s="7">
        <v>0</v>
      </c>
      <c r="R384" s="8">
        <v>0</v>
      </c>
      <c r="S384" s="8">
        <v>0</v>
      </c>
      <c r="T384" s="8">
        <v>0.38</v>
      </c>
      <c r="U384" s="8">
        <f t="shared" si="14"/>
        <v>2.4299999999999997</v>
      </c>
      <c r="V384" s="31">
        <v>1.89</v>
      </c>
      <c r="W384" s="8">
        <v>0</v>
      </c>
      <c r="X384" s="8">
        <v>0.92</v>
      </c>
      <c r="Y384" s="8">
        <v>0.34</v>
      </c>
      <c r="Z384" s="8">
        <v>1.49</v>
      </c>
      <c r="AA384" s="8">
        <v>0</v>
      </c>
      <c r="AB384" s="7">
        <v>0</v>
      </c>
      <c r="AC384" s="7">
        <v>0</v>
      </c>
      <c r="AD384" s="9">
        <f t="shared" si="15"/>
        <v>0</v>
      </c>
      <c r="AE384" s="10" t="e">
        <f>#REF!+AD384</f>
        <v>#REF!</v>
      </c>
    </row>
    <row r="385" spans="1:50">
      <c r="A385" s="6" t="s">
        <v>412</v>
      </c>
      <c r="B385" s="7">
        <v>9.76</v>
      </c>
      <c r="C385" s="7">
        <v>0</v>
      </c>
      <c r="D385" s="8">
        <v>0.34</v>
      </c>
      <c r="E385" s="8">
        <v>0</v>
      </c>
      <c r="F385" s="31">
        <v>0.54</v>
      </c>
      <c r="G385" s="8">
        <f>0.16+2</f>
        <v>2.16</v>
      </c>
      <c r="H385" s="8">
        <v>0.2</v>
      </c>
      <c r="I385" s="8">
        <v>0.55000000000000004</v>
      </c>
      <c r="J385" s="8">
        <v>0</v>
      </c>
      <c r="K385" s="8">
        <v>0.11</v>
      </c>
      <c r="L385" s="8">
        <v>0.54</v>
      </c>
      <c r="M385" s="8">
        <v>0.16</v>
      </c>
      <c r="N385" s="7">
        <v>0</v>
      </c>
      <c r="O385" s="7">
        <v>0.1</v>
      </c>
      <c r="P385" s="7">
        <v>0.04</v>
      </c>
      <c r="Q385" s="7">
        <v>0</v>
      </c>
      <c r="R385" s="8">
        <v>0</v>
      </c>
      <c r="S385" s="8">
        <v>0</v>
      </c>
      <c r="T385" s="8">
        <v>0.38</v>
      </c>
      <c r="U385" s="8">
        <f t="shared" si="14"/>
        <v>2.4299999999999997</v>
      </c>
      <c r="V385" s="31">
        <v>1.89</v>
      </c>
      <c r="W385" s="8">
        <v>0</v>
      </c>
      <c r="X385" s="8">
        <v>0.92</v>
      </c>
      <c r="Y385" s="8">
        <v>0.34</v>
      </c>
      <c r="Z385" s="8">
        <v>1.49</v>
      </c>
      <c r="AA385" s="8">
        <v>0</v>
      </c>
      <c r="AB385" s="7">
        <v>0</v>
      </c>
      <c r="AC385" s="7">
        <v>0</v>
      </c>
      <c r="AD385" s="9">
        <f t="shared" si="15"/>
        <v>0</v>
      </c>
      <c r="AE385" s="10" t="e">
        <f>#REF!+AD385</f>
        <v>#REF!</v>
      </c>
    </row>
    <row r="386" spans="1:50">
      <c r="A386" s="6" t="s">
        <v>413</v>
      </c>
      <c r="B386" s="7">
        <v>20.399999999999999</v>
      </c>
      <c r="C386" s="7">
        <v>1.41</v>
      </c>
      <c r="D386" s="8">
        <v>0.34</v>
      </c>
      <c r="E386" s="8">
        <v>0.89</v>
      </c>
      <c r="F386" s="31">
        <v>0</v>
      </c>
      <c r="G386" s="8">
        <v>4.12</v>
      </c>
      <c r="H386" s="8">
        <v>0</v>
      </c>
      <c r="I386" s="8">
        <v>0.79</v>
      </c>
      <c r="J386" s="8">
        <v>0.4</v>
      </c>
      <c r="K386" s="8">
        <v>0.11</v>
      </c>
      <c r="L386" s="7">
        <v>0.54</v>
      </c>
      <c r="M386" s="8">
        <v>0.16</v>
      </c>
      <c r="N386" s="7">
        <v>0</v>
      </c>
      <c r="O386" s="7">
        <v>0.1</v>
      </c>
      <c r="P386" s="7">
        <v>0.04</v>
      </c>
      <c r="Q386" s="7">
        <v>1.72</v>
      </c>
      <c r="R386" s="8">
        <v>0</v>
      </c>
      <c r="S386" s="8">
        <v>0.03</v>
      </c>
      <c r="T386" s="8">
        <v>0.94</v>
      </c>
      <c r="U386" s="8">
        <f t="shared" si="14"/>
        <v>1.63</v>
      </c>
      <c r="V386" s="31">
        <v>1.63</v>
      </c>
      <c r="W386" s="8">
        <v>0.43</v>
      </c>
      <c r="X386" s="8">
        <v>1.22</v>
      </c>
      <c r="Y386" s="8">
        <v>0.34</v>
      </c>
      <c r="Z386" s="8">
        <v>2.2000000000000002</v>
      </c>
      <c r="AA386" s="8">
        <v>0</v>
      </c>
      <c r="AB386" s="7">
        <v>0.03</v>
      </c>
      <c r="AC386" s="11">
        <v>0</v>
      </c>
      <c r="AD386" s="9">
        <f t="shared" si="15"/>
        <v>2.9600000000000009</v>
      </c>
      <c r="AE386" s="10" t="e">
        <f>#REF!+AD386</f>
        <v>#REF!</v>
      </c>
    </row>
    <row r="387" spans="1:50">
      <c r="A387" s="6" t="s">
        <v>414</v>
      </c>
      <c r="B387" s="7">
        <v>10.93</v>
      </c>
      <c r="C387" s="7">
        <v>0</v>
      </c>
      <c r="D387" s="8">
        <v>0.34</v>
      </c>
      <c r="E387" s="8">
        <v>0</v>
      </c>
      <c r="F387" s="31">
        <v>0.54</v>
      </c>
      <c r="G387" s="8">
        <f>0.16+2</f>
        <v>2.16</v>
      </c>
      <c r="H387" s="8">
        <v>1.83</v>
      </c>
      <c r="I387" s="8">
        <v>0.55000000000000004</v>
      </c>
      <c r="J387" s="8">
        <v>0</v>
      </c>
      <c r="K387" s="8">
        <v>0.19</v>
      </c>
      <c r="L387" s="8">
        <v>0</v>
      </c>
      <c r="M387" s="8">
        <v>0.16</v>
      </c>
      <c r="N387" s="7">
        <v>0</v>
      </c>
      <c r="O387" s="7">
        <v>0.1</v>
      </c>
      <c r="P387" s="7">
        <v>0.04</v>
      </c>
      <c r="Q387" s="7">
        <v>0</v>
      </c>
      <c r="R387" s="8">
        <v>0</v>
      </c>
      <c r="S387" s="8">
        <v>0</v>
      </c>
      <c r="T387" s="8">
        <v>0.38</v>
      </c>
      <c r="U387" s="8">
        <f t="shared" si="14"/>
        <v>2.4299999999999997</v>
      </c>
      <c r="V387" s="31">
        <v>1.89</v>
      </c>
      <c r="W387" s="8">
        <v>0</v>
      </c>
      <c r="X387" s="8">
        <v>0.92</v>
      </c>
      <c r="Y387" s="8">
        <v>0.34</v>
      </c>
      <c r="Z387" s="8">
        <v>1.49</v>
      </c>
      <c r="AA387" s="8">
        <v>0</v>
      </c>
      <c r="AB387" s="7">
        <v>0</v>
      </c>
      <c r="AC387" s="7">
        <v>0</v>
      </c>
      <c r="AD387" s="9">
        <f t="shared" si="15"/>
        <v>0</v>
      </c>
      <c r="AE387" s="10" t="e">
        <f>#REF!+AD387</f>
        <v>#REF!</v>
      </c>
    </row>
    <row r="388" spans="1:50">
      <c r="A388" s="6" t="s">
        <v>415</v>
      </c>
      <c r="B388" s="7">
        <v>11.69</v>
      </c>
      <c r="C388" s="7">
        <v>0</v>
      </c>
      <c r="D388" s="8">
        <v>0</v>
      </c>
      <c r="E388" s="8">
        <v>0</v>
      </c>
      <c r="F388" s="31">
        <v>0.57999999999999996</v>
      </c>
      <c r="G388" s="8">
        <v>4.55</v>
      </c>
      <c r="H388" s="8">
        <v>0</v>
      </c>
      <c r="I388" s="8">
        <v>0.1</v>
      </c>
      <c r="J388" s="8">
        <v>0</v>
      </c>
      <c r="K388" s="8">
        <v>0</v>
      </c>
      <c r="L388" s="8">
        <v>0</v>
      </c>
      <c r="M388" s="8">
        <v>0.16</v>
      </c>
      <c r="N388" s="7">
        <v>0</v>
      </c>
      <c r="O388" s="7">
        <v>0</v>
      </c>
      <c r="P388" s="7">
        <v>0.04</v>
      </c>
      <c r="Q388" s="7">
        <v>0</v>
      </c>
      <c r="R388" s="8">
        <v>0</v>
      </c>
      <c r="S388" s="8">
        <v>0</v>
      </c>
      <c r="T388" s="8">
        <v>0.35</v>
      </c>
      <c r="U388" s="8">
        <f t="shared" ref="U388:U451" si="16">F388+V388</f>
        <v>2.61</v>
      </c>
      <c r="V388" s="31">
        <v>2.0299999999999998</v>
      </c>
      <c r="W388" s="8">
        <v>0</v>
      </c>
      <c r="X388" s="8">
        <v>0.85</v>
      </c>
      <c r="Y388" s="8">
        <v>0.34</v>
      </c>
      <c r="Z388" s="8">
        <v>1.64</v>
      </c>
      <c r="AA388" s="8">
        <v>0</v>
      </c>
      <c r="AB388" s="7">
        <v>0</v>
      </c>
      <c r="AC388" s="7">
        <v>0</v>
      </c>
      <c r="AD388" s="9">
        <f t="shared" si="15"/>
        <v>1.0500000000000007</v>
      </c>
      <c r="AE388" s="10" t="e">
        <f>#REF!+AD388</f>
        <v>#REF!</v>
      </c>
    </row>
    <row r="389" spans="1:50" s="12" customFormat="1">
      <c r="A389" s="6" t="s">
        <v>416</v>
      </c>
      <c r="B389" s="7">
        <v>15.87</v>
      </c>
      <c r="C389" s="7">
        <v>1.71</v>
      </c>
      <c r="D389" s="8">
        <v>0.04</v>
      </c>
      <c r="E389" s="8">
        <v>0</v>
      </c>
      <c r="F389" s="31">
        <v>0.57999999999999996</v>
      </c>
      <c r="G389" s="8">
        <v>3.43</v>
      </c>
      <c r="H389" s="8">
        <v>0</v>
      </c>
      <c r="I389" s="8">
        <v>0.35</v>
      </c>
      <c r="J389" s="8">
        <v>0.04</v>
      </c>
      <c r="K389" s="8">
        <v>0.19</v>
      </c>
      <c r="L389" s="8">
        <v>0.74</v>
      </c>
      <c r="M389" s="8">
        <v>0.16</v>
      </c>
      <c r="N389" s="7">
        <v>0</v>
      </c>
      <c r="O389" s="7">
        <v>0</v>
      </c>
      <c r="P389" s="7">
        <v>0.04</v>
      </c>
      <c r="Q389" s="7">
        <v>0</v>
      </c>
      <c r="R389" s="8">
        <v>0</v>
      </c>
      <c r="S389" s="8">
        <v>0</v>
      </c>
      <c r="T389" s="8">
        <v>0.43</v>
      </c>
      <c r="U389" s="8">
        <f t="shared" si="16"/>
        <v>2.61</v>
      </c>
      <c r="V389" s="31">
        <v>2.0299999999999998</v>
      </c>
      <c r="W389" s="8">
        <v>0</v>
      </c>
      <c r="X389" s="8">
        <v>0.92</v>
      </c>
      <c r="Y389" s="8">
        <v>0.34</v>
      </c>
      <c r="Z389" s="8">
        <v>1.64</v>
      </c>
      <c r="AA389" s="8">
        <v>0</v>
      </c>
      <c r="AB389" s="7">
        <v>0</v>
      </c>
      <c r="AC389" s="7">
        <v>0</v>
      </c>
      <c r="AD389" s="9">
        <f t="shared" si="15"/>
        <v>3.2300000000000004</v>
      </c>
      <c r="AE389" s="10" t="e">
        <f>#REF!+AD389</f>
        <v>#REF!</v>
      </c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</row>
    <row r="390" spans="1:50" s="12" customFormat="1">
      <c r="A390" s="6" t="s">
        <v>417</v>
      </c>
      <c r="B390" s="7">
        <v>9.48</v>
      </c>
      <c r="C390" s="7">
        <v>0</v>
      </c>
      <c r="D390" s="8">
        <v>0</v>
      </c>
      <c r="E390" s="8">
        <v>0</v>
      </c>
      <c r="F390" s="31">
        <v>0.54</v>
      </c>
      <c r="G390" s="8">
        <v>2.17</v>
      </c>
      <c r="H390" s="8">
        <v>0.81</v>
      </c>
      <c r="I390" s="8">
        <v>0.15</v>
      </c>
      <c r="J390" s="8">
        <v>0</v>
      </c>
      <c r="K390" s="8">
        <v>0.19</v>
      </c>
      <c r="L390" s="8">
        <v>0</v>
      </c>
      <c r="M390" s="8">
        <v>0.16</v>
      </c>
      <c r="N390" s="7">
        <v>0</v>
      </c>
      <c r="O390" s="7">
        <v>0</v>
      </c>
      <c r="P390" s="7">
        <v>0.04</v>
      </c>
      <c r="Q390" s="7">
        <v>0</v>
      </c>
      <c r="R390" s="8">
        <v>0</v>
      </c>
      <c r="S390" s="8">
        <v>0</v>
      </c>
      <c r="T390" s="8">
        <v>0.38</v>
      </c>
      <c r="U390" s="8">
        <f t="shared" si="16"/>
        <v>2.4299999999999997</v>
      </c>
      <c r="V390" s="31">
        <v>1.89</v>
      </c>
      <c r="W390" s="8">
        <v>0</v>
      </c>
      <c r="X390" s="8">
        <v>0.92</v>
      </c>
      <c r="Y390" s="8">
        <v>0.34</v>
      </c>
      <c r="Z390" s="8">
        <v>1.49</v>
      </c>
      <c r="AA390" s="8">
        <v>0</v>
      </c>
      <c r="AB390" s="7">
        <v>0</v>
      </c>
      <c r="AC390" s="7">
        <v>0</v>
      </c>
      <c r="AD390" s="9">
        <f t="shared" si="15"/>
        <v>0.40000000000000036</v>
      </c>
      <c r="AE390" s="10" t="e">
        <f>#REF!+AD390</f>
        <v>#REF!</v>
      </c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</row>
    <row r="391" spans="1:50" s="12" customFormat="1">
      <c r="A391" s="6" t="s">
        <v>418</v>
      </c>
      <c r="B391" s="7">
        <v>15.57</v>
      </c>
      <c r="C391" s="7">
        <v>1.91</v>
      </c>
      <c r="D391" s="8">
        <v>0.34</v>
      </c>
      <c r="E391" s="8">
        <v>0</v>
      </c>
      <c r="F391" s="31">
        <v>0.57999999999999996</v>
      </c>
      <c r="G391" s="8">
        <v>4.55</v>
      </c>
      <c r="H391" s="8">
        <v>0</v>
      </c>
      <c r="I391" s="8">
        <v>0.73</v>
      </c>
      <c r="J391" s="8">
        <v>0</v>
      </c>
      <c r="K391" s="8">
        <v>0</v>
      </c>
      <c r="L391" s="8">
        <v>0</v>
      </c>
      <c r="M391" s="8">
        <v>0.16</v>
      </c>
      <c r="N391" s="7">
        <v>0</v>
      </c>
      <c r="O391" s="7">
        <v>0</v>
      </c>
      <c r="P391" s="7">
        <v>0.04</v>
      </c>
      <c r="Q391" s="7">
        <v>0</v>
      </c>
      <c r="R391" s="8">
        <v>0</v>
      </c>
      <c r="S391" s="8">
        <v>0</v>
      </c>
      <c r="T391" s="8">
        <v>0.35</v>
      </c>
      <c r="U391" s="8">
        <f t="shared" si="16"/>
        <v>2.61</v>
      </c>
      <c r="V391" s="31">
        <v>2.0299999999999998</v>
      </c>
      <c r="W391" s="8">
        <v>0</v>
      </c>
      <c r="X391" s="8">
        <v>0.85</v>
      </c>
      <c r="Y391" s="8">
        <v>0.34</v>
      </c>
      <c r="Z391" s="8">
        <v>1.64</v>
      </c>
      <c r="AA391" s="8">
        <v>0</v>
      </c>
      <c r="AB391" s="7">
        <v>0</v>
      </c>
      <c r="AC391" s="7">
        <v>0</v>
      </c>
      <c r="AD391" s="9">
        <f t="shared" ref="AD391:AD410" si="17">B391-(C391+D391+E391+F391+G391+I391+K391+L391+M391+N391+O391+P391+Q391+R391+S391+T391+V391+X391+Y391+Z391+AA391+H391+W391+AB391+J391+AC391)</f>
        <v>2.0500000000000025</v>
      </c>
      <c r="AE391" s="10" t="e">
        <f>#REF!+AD391</f>
        <v>#REF!</v>
      </c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</row>
    <row r="392" spans="1:50" s="12" customFormat="1">
      <c r="A392" s="6" t="s">
        <v>419</v>
      </c>
      <c r="B392" s="7">
        <v>12.02</v>
      </c>
      <c r="C392" s="7">
        <v>0</v>
      </c>
      <c r="D392" s="8">
        <v>0.34</v>
      </c>
      <c r="E392" s="8">
        <v>0</v>
      </c>
      <c r="F392" s="31">
        <v>0.54</v>
      </c>
      <c r="G392" s="8">
        <v>1.87</v>
      </c>
      <c r="H392" s="8">
        <v>2.48</v>
      </c>
      <c r="I392" s="8">
        <v>1.1299999999999999</v>
      </c>
      <c r="J392" s="8">
        <v>0</v>
      </c>
      <c r="K392" s="8">
        <v>0.11</v>
      </c>
      <c r="L392" s="8">
        <v>0</v>
      </c>
      <c r="M392" s="8">
        <v>0.16</v>
      </c>
      <c r="N392" s="7">
        <v>0</v>
      </c>
      <c r="O392" s="7">
        <v>0</v>
      </c>
      <c r="P392" s="7">
        <v>0.04</v>
      </c>
      <c r="Q392" s="7">
        <v>0</v>
      </c>
      <c r="R392" s="8">
        <v>0</v>
      </c>
      <c r="S392" s="8">
        <v>0</v>
      </c>
      <c r="T392" s="8">
        <v>0.38</v>
      </c>
      <c r="U392" s="8">
        <f t="shared" si="16"/>
        <v>2.4299999999999997</v>
      </c>
      <c r="V392" s="31">
        <v>1.89</v>
      </c>
      <c r="W392" s="8">
        <v>0</v>
      </c>
      <c r="X392" s="8">
        <v>0.85</v>
      </c>
      <c r="Y392" s="8">
        <v>0.34</v>
      </c>
      <c r="Z392" s="8">
        <v>1.49</v>
      </c>
      <c r="AA392" s="8">
        <v>0</v>
      </c>
      <c r="AB392" s="7">
        <v>0</v>
      </c>
      <c r="AC392" s="7">
        <v>0</v>
      </c>
      <c r="AD392" s="9">
        <f t="shared" si="17"/>
        <v>0.40000000000000036</v>
      </c>
      <c r="AE392" s="10" t="e">
        <f>#REF!+AD392</f>
        <v>#REF!</v>
      </c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</row>
    <row r="393" spans="1:50" s="12" customFormat="1">
      <c r="A393" s="6" t="s">
        <v>420</v>
      </c>
      <c r="B393" s="7">
        <v>11.5</v>
      </c>
      <c r="C393" s="7">
        <v>1.02</v>
      </c>
      <c r="D393" s="8">
        <v>0.34</v>
      </c>
      <c r="E393" s="8">
        <v>0</v>
      </c>
      <c r="F393" s="31">
        <v>0.54</v>
      </c>
      <c r="G393" s="8">
        <v>1.7000000000000002</v>
      </c>
      <c r="H393" s="8">
        <v>0</v>
      </c>
      <c r="I393" s="8">
        <v>0.39</v>
      </c>
      <c r="J393" s="8">
        <v>0</v>
      </c>
      <c r="K393" s="8">
        <v>0.11</v>
      </c>
      <c r="L393" s="8">
        <v>0</v>
      </c>
      <c r="M393" s="8">
        <v>0.16</v>
      </c>
      <c r="N393" s="7">
        <v>0</v>
      </c>
      <c r="O393" s="7">
        <v>0.1</v>
      </c>
      <c r="P393" s="7">
        <v>0.04</v>
      </c>
      <c r="Q393" s="7">
        <v>0</v>
      </c>
      <c r="R393" s="8">
        <v>0</v>
      </c>
      <c r="S393" s="8">
        <v>0</v>
      </c>
      <c r="T393" s="8">
        <v>0.38</v>
      </c>
      <c r="U393" s="8">
        <f t="shared" si="16"/>
        <v>2.4299999999999997</v>
      </c>
      <c r="V393" s="31">
        <v>1.89</v>
      </c>
      <c r="W393" s="8">
        <v>0</v>
      </c>
      <c r="X393" s="8">
        <v>0.92</v>
      </c>
      <c r="Y393" s="8">
        <v>0.34</v>
      </c>
      <c r="Z393" s="8">
        <v>1.49</v>
      </c>
      <c r="AA393" s="8">
        <v>0</v>
      </c>
      <c r="AB393" s="7">
        <v>0</v>
      </c>
      <c r="AC393" s="7">
        <v>0</v>
      </c>
      <c r="AD393" s="9">
        <f t="shared" si="17"/>
        <v>2.08</v>
      </c>
      <c r="AE393" s="10" t="e">
        <f>#REF!+AD393</f>
        <v>#REF!</v>
      </c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</row>
    <row r="394" spans="1:50" s="12" customFormat="1">
      <c r="A394" s="6" t="s">
        <v>421</v>
      </c>
      <c r="B394" s="7">
        <v>10.93</v>
      </c>
      <c r="C394" s="7">
        <v>0</v>
      </c>
      <c r="D394" s="8">
        <v>0.34</v>
      </c>
      <c r="E394" s="8">
        <v>0</v>
      </c>
      <c r="F394" s="31">
        <v>0.54</v>
      </c>
      <c r="G394" s="8">
        <f>0.16+2</f>
        <v>2.16</v>
      </c>
      <c r="H394" s="8">
        <v>1.37</v>
      </c>
      <c r="I394" s="8">
        <v>0.55000000000000004</v>
      </c>
      <c r="J394" s="8">
        <v>0</v>
      </c>
      <c r="K394" s="8">
        <v>0.11</v>
      </c>
      <c r="L394" s="7">
        <v>0.54</v>
      </c>
      <c r="M394" s="8">
        <v>0.16</v>
      </c>
      <c r="N394" s="7">
        <v>0</v>
      </c>
      <c r="O394" s="7">
        <v>0.1</v>
      </c>
      <c r="P394" s="7">
        <v>0.04</v>
      </c>
      <c r="Q394" s="7">
        <v>0</v>
      </c>
      <c r="R394" s="8">
        <v>0</v>
      </c>
      <c r="S394" s="8">
        <v>0</v>
      </c>
      <c r="T394" s="8">
        <v>0.38</v>
      </c>
      <c r="U394" s="8">
        <f t="shared" si="16"/>
        <v>2.4299999999999997</v>
      </c>
      <c r="V394" s="31">
        <v>1.89</v>
      </c>
      <c r="W394" s="8">
        <v>0</v>
      </c>
      <c r="X394" s="8">
        <v>0.92</v>
      </c>
      <c r="Y394" s="8">
        <v>0.34</v>
      </c>
      <c r="Z394" s="8">
        <v>1.49</v>
      </c>
      <c r="AA394" s="8">
        <v>0</v>
      </c>
      <c r="AB394" s="7">
        <v>0</v>
      </c>
      <c r="AC394" s="7">
        <v>0</v>
      </c>
      <c r="AD394" s="9">
        <f t="shared" si="17"/>
        <v>0</v>
      </c>
      <c r="AE394" s="10" t="e">
        <f>#REF!+AD394</f>
        <v>#REF!</v>
      </c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</row>
    <row r="395" spans="1:50" s="12" customFormat="1">
      <c r="A395" s="6" t="s">
        <v>422</v>
      </c>
      <c r="B395" s="7">
        <v>10.93</v>
      </c>
      <c r="C395" s="7">
        <v>0</v>
      </c>
      <c r="D395" s="8">
        <v>0.34</v>
      </c>
      <c r="E395" s="8">
        <v>0</v>
      </c>
      <c r="F395" s="31">
        <v>0.54</v>
      </c>
      <c r="G395" s="8">
        <f>0.16+2</f>
        <v>2.16</v>
      </c>
      <c r="H395" s="8">
        <v>1.37</v>
      </c>
      <c r="I395" s="8">
        <v>0.55000000000000004</v>
      </c>
      <c r="J395" s="8">
        <v>0</v>
      </c>
      <c r="K395" s="8">
        <v>0.11</v>
      </c>
      <c r="L395" s="7">
        <v>0.54</v>
      </c>
      <c r="M395" s="8">
        <v>0.16</v>
      </c>
      <c r="N395" s="7">
        <v>0</v>
      </c>
      <c r="O395" s="7">
        <v>0.1</v>
      </c>
      <c r="P395" s="7">
        <v>0.04</v>
      </c>
      <c r="Q395" s="7">
        <v>0</v>
      </c>
      <c r="R395" s="8">
        <v>0</v>
      </c>
      <c r="S395" s="8">
        <v>0</v>
      </c>
      <c r="T395" s="8">
        <v>0.38</v>
      </c>
      <c r="U395" s="8">
        <f t="shared" si="16"/>
        <v>2.4299999999999997</v>
      </c>
      <c r="V395" s="31">
        <v>1.89</v>
      </c>
      <c r="W395" s="8">
        <v>0</v>
      </c>
      <c r="X395" s="8">
        <v>0.92</v>
      </c>
      <c r="Y395" s="8">
        <v>0.34</v>
      </c>
      <c r="Z395" s="8">
        <v>1.49</v>
      </c>
      <c r="AA395" s="8">
        <v>0</v>
      </c>
      <c r="AB395" s="7">
        <v>0</v>
      </c>
      <c r="AC395" s="7">
        <v>0</v>
      </c>
      <c r="AD395" s="9">
        <f t="shared" si="17"/>
        <v>0</v>
      </c>
      <c r="AE395" s="10" t="e">
        <f>#REF!+AD395</f>
        <v>#REF!</v>
      </c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</row>
    <row r="396" spans="1:50" s="12" customFormat="1">
      <c r="A396" s="6" t="s">
        <v>423</v>
      </c>
      <c r="B396" s="7">
        <v>10.93</v>
      </c>
      <c r="C396" s="7">
        <v>0</v>
      </c>
      <c r="D396" s="8">
        <v>0.34</v>
      </c>
      <c r="E396" s="8">
        <v>0</v>
      </c>
      <c r="F396" s="31">
        <v>0.54</v>
      </c>
      <c r="G396" s="8">
        <f>0.16+2</f>
        <v>2.16</v>
      </c>
      <c r="H396" s="8">
        <v>1.37</v>
      </c>
      <c r="I396" s="8">
        <v>0.55000000000000004</v>
      </c>
      <c r="J396" s="8">
        <v>0</v>
      </c>
      <c r="K396" s="8">
        <v>0.11</v>
      </c>
      <c r="L396" s="8">
        <v>0.54</v>
      </c>
      <c r="M396" s="8">
        <v>0.16</v>
      </c>
      <c r="N396" s="7">
        <v>0</v>
      </c>
      <c r="O396" s="7">
        <v>0.1</v>
      </c>
      <c r="P396" s="7">
        <v>0.04</v>
      </c>
      <c r="Q396" s="7">
        <v>0</v>
      </c>
      <c r="R396" s="8">
        <v>0</v>
      </c>
      <c r="S396" s="8">
        <v>0</v>
      </c>
      <c r="T396" s="8">
        <v>0.38</v>
      </c>
      <c r="U396" s="8">
        <f t="shared" si="16"/>
        <v>2.4299999999999997</v>
      </c>
      <c r="V396" s="31">
        <v>1.89</v>
      </c>
      <c r="W396" s="8">
        <v>0</v>
      </c>
      <c r="X396" s="8">
        <v>0.92</v>
      </c>
      <c r="Y396" s="8">
        <v>0.34</v>
      </c>
      <c r="Z396" s="8">
        <v>1.49</v>
      </c>
      <c r="AA396" s="8">
        <v>0</v>
      </c>
      <c r="AB396" s="7">
        <v>0</v>
      </c>
      <c r="AC396" s="7">
        <v>0</v>
      </c>
      <c r="AD396" s="9">
        <f t="shared" si="17"/>
        <v>0</v>
      </c>
      <c r="AE396" s="10" t="e">
        <f>#REF!+AD396</f>
        <v>#REF!</v>
      </c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</row>
    <row r="397" spans="1:50" s="12" customFormat="1">
      <c r="A397" s="6" t="s">
        <v>424</v>
      </c>
      <c r="B397" s="7">
        <v>13.52</v>
      </c>
      <c r="C397" s="7">
        <v>1.24</v>
      </c>
      <c r="D397" s="8">
        <v>0.34</v>
      </c>
      <c r="E397" s="8">
        <v>1.1200000000000001</v>
      </c>
      <c r="F397" s="31">
        <v>0</v>
      </c>
      <c r="G397" s="8">
        <v>2.2000000000000002</v>
      </c>
      <c r="H397" s="8">
        <v>0.95</v>
      </c>
      <c r="I397" s="8">
        <v>1.36</v>
      </c>
      <c r="J397" s="8">
        <v>0</v>
      </c>
      <c r="K397" s="8">
        <v>0.11</v>
      </c>
      <c r="L397" s="8">
        <v>0.54</v>
      </c>
      <c r="M397" s="8">
        <v>0.16</v>
      </c>
      <c r="N397" s="7">
        <v>0</v>
      </c>
      <c r="O397" s="7">
        <v>0.1</v>
      </c>
      <c r="P397" s="7">
        <v>0.04</v>
      </c>
      <c r="Q397" s="7">
        <v>0</v>
      </c>
      <c r="R397" s="8">
        <v>0</v>
      </c>
      <c r="S397" s="8">
        <v>0</v>
      </c>
      <c r="T397" s="8">
        <v>0.49</v>
      </c>
      <c r="U397" s="8">
        <f t="shared" si="16"/>
        <v>1.52</v>
      </c>
      <c r="V397" s="31">
        <v>1.52</v>
      </c>
      <c r="W397" s="8">
        <f>[2]КГМ!K433</f>
        <v>0.44424386440337432</v>
      </c>
      <c r="X397" s="8">
        <v>1.08</v>
      </c>
      <c r="Y397" s="8">
        <v>0.34</v>
      </c>
      <c r="Z397" s="8">
        <v>1.49</v>
      </c>
      <c r="AA397" s="8">
        <v>0</v>
      </c>
      <c r="AB397" s="7">
        <v>0</v>
      </c>
      <c r="AC397" s="7">
        <v>0</v>
      </c>
      <c r="AD397" s="9">
        <f t="shared" si="17"/>
        <v>-4.243864403374431E-3</v>
      </c>
      <c r="AE397" s="10" t="e">
        <f>#REF!+AD397</f>
        <v>#REF!</v>
      </c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</row>
    <row r="398" spans="1:50" s="12" customFormat="1">
      <c r="A398" s="6" t="s">
        <v>425</v>
      </c>
      <c r="B398" s="7">
        <v>14.31</v>
      </c>
      <c r="C398" s="7">
        <v>1.71</v>
      </c>
      <c r="D398" s="8">
        <v>0.34</v>
      </c>
      <c r="E398" s="8">
        <v>1.1399999999999999</v>
      </c>
      <c r="F398" s="31">
        <v>0</v>
      </c>
      <c r="G398" s="8">
        <v>2.85</v>
      </c>
      <c r="H398" s="8">
        <v>0</v>
      </c>
      <c r="I398" s="8">
        <v>0.14000000000000001</v>
      </c>
      <c r="J398" s="8">
        <v>0</v>
      </c>
      <c r="K398" s="8">
        <v>0.11</v>
      </c>
      <c r="L398" s="7">
        <v>0.54</v>
      </c>
      <c r="M398" s="8">
        <v>0.16</v>
      </c>
      <c r="N398" s="7">
        <v>0</v>
      </c>
      <c r="O398" s="7">
        <v>0.1</v>
      </c>
      <c r="P398" s="7">
        <v>0.04</v>
      </c>
      <c r="Q398" s="7">
        <v>0</v>
      </c>
      <c r="R398" s="8">
        <v>0</v>
      </c>
      <c r="S398" s="8">
        <v>0</v>
      </c>
      <c r="T398" s="8">
        <v>0.55000000000000004</v>
      </c>
      <c r="U398" s="8">
        <f t="shared" si="16"/>
        <v>1.63</v>
      </c>
      <c r="V398" s="31">
        <v>1.63</v>
      </c>
      <c r="W398" s="8">
        <v>0.38</v>
      </c>
      <c r="X398" s="8">
        <v>1.08</v>
      </c>
      <c r="Y398" s="8">
        <v>0.34</v>
      </c>
      <c r="Z398" s="8">
        <v>1.64</v>
      </c>
      <c r="AA398" s="8">
        <v>0</v>
      </c>
      <c r="AB398" s="7">
        <v>0</v>
      </c>
      <c r="AC398" s="11">
        <v>0</v>
      </c>
      <c r="AD398" s="9">
        <f t="shared" si="17"/>
        <v>1.5600000000000005</v>
      </c>
      <c r="AE398" s="10" t="e">
        <f>#REF!+AD398</f>
        <v>#REF!</v>
      </c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</row>
    <row r="399" spans="1:50" s="12" customFormat="1">
      <c r="A399" s="6" t="s">
        <v>426</v>
      </c>
      <c r="B399" s="7">
        <v>18.79</v>
      </c>
      <c r="C399" s="7">
        <v>1.41</v>
      </c>
      <c r="D399" s="8">
        <v>0.34</v>
      </c>
      <c r="E399" s="8">
        <v>1.1399999999999999</v>
      </c>
      <c r="F399" s="31">
        <v>0</v>
      </c>
      <c r="G399" s="8">
        <v>2.76</v>
      </c>
      <c r="H399" s="8">
        <v>0</v>
      </c>
      <c r="I399" s="8">
        <v>0.79</v>
      </c>
      <c r="J399" s="8">
        <v>0.2</v>
      </c>
      <c r="K399" s="8">
        <v>0.11</v>
      </c>
      <c r="L399" s="7">
        <v>0.54</v>
      </c>
      <c r="M399" s="7">
        <v>0</v>
      </c>
      <c r="N399" s="7">
        <v>0.14000000000000001</v>
      </c>
      <c r="O399" s="7">
        <v>0.1</v>
      </c>
      <c r="P399" s="7">
        <v>0.04</v>
      </c>
      <c r="Q399" s="7">
        <v>2.8</v>
      </c>
      <c r="R399" s="8">
        <v>0</v>
      </c>
      <c r="S399" s="8">
        <v>0.05</v>
      </c>
      <c r="T399" s="8">
        <v>0.94</v>
      </c>
      <c r="U399" s="8">
        <f t="shared" si="16"/>
        <v>1.63</v>
      </c>
      <c r="V399" s="31">
        <v>1.63</v>
      </c>
      <c r="W399" s="8">
        <v>0.39</v>
      </c>
      <c r="X399" s="8">
        <v>1.22</v>
      </c>
      <c r="Y399" s="8">
        <v>0.34</v>
      </c>
      <c r="Z399" s="8">
        <v>2.2000000000000002</v>
      </c>
      <c r="AA399" s="8">
        <v>0</v>
      </c>
      <c r="AB399" s="7">
        <v>0.02</v>
      </c>
      <c r="AC399" s="7">
        <v>0</v>
      </c>
      <c r="AD399" s="9">
        <f t="shared" si="17"/>
        <v>1.629999999999999</v>
      </c>
      <c r="AE399" s="10" t="e">
        <f>#REF!+AD399</f>
        <v>#REF!</v>
      </c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</row>
    <row r="400" spans="1:50" s="12" customFormat="1">
      <c r="A400" s="6" t="s">
        <v>427</v>
      </c>
      <c r="B400" s="7">
        <v>20</v>
      </c>
      <c r="C400" s="7">
        <v>1.71</v>
      </c>
      <c r="D400" s="8">
        <v>0.34</v>
      </c>
      <c r="E400" s="8">
        <v>1.1399999999999999</v>
      </c>
      <c r="F400" s="31">
        <v>0</v>
      </c>
      <c r="G400" s="8">
        <v>4.5199999999999996</v>
      </c>
      <c r="H400" s="8">
        <v>0</v>
      </c>
      <c r="I400" s="8">
        <v>0.75</v>
      </c>
      <c r="J400" s="8">
        <v>0.45</v>
      </c>
      <c r="K400" s="8">
        <v>0.11</v>
      </c>
      <c r="L400" s="7">
        <v>0.54</v>
      </c>
      <c r="M400" s="8">
        <v>0.16</v>
      </c>
      <c r="N400" s="7">
        <v>0</v>
      </c>
      <c r="O400" s="7">
        <v>0.1</v>
      </c>
      <c r="P400" s="7">
        <v>0.04</v>
      </c>
      <c r="Q400" s="7">
        <v>0</v>
      </c>
      <c r="R400" s="8">
        <v>0</v>
      </c>
      <c r="S400" s="8">
        <v>0</v>
      </c>
      <c r="T400" s="8">
        <v>0.55000000000000004</v>
      </c>
      <c r="U400" s="8">
        <f t="shared" si="16"/>
        <v>1.63</v>
      </c>
      <c r="V400" s="31">
        <v>1.63</v>
      </c>
      <c r="W400" s="8">
        <v>0.48</v>
      </c>
      <c r="X400" s="8">
        <v>1.08</v>
      </c>
      <c r="Y400" s="8">
        <v>0.34</v>
      </c>
      <c r="Z400" s="8">
        <v>1.64</v>
      </c>
      <c r="AA400" s="8">
        <v>0</v>
      </c>
      <c r="AB400" s="7">
        <v>0</v>
      </c>
      <c r="AC400" s="7">
        <v>0</v>
      </c>
      <c r="AD400" s="9">
        <f t="shared" si="17"/>
        <v>4.42</v>
      </c>
      <c r="AE400" s="10" t="e">
        <f>#REF!+AD400</f>
        <v>#REF!</v>
      </c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</row>
    <row r="401" spans="1:50" s="12" customFormat="1">
      <c r="A401" s="6" t="s">
        <v>428</v>
      </c>
      <c r="B401" s="7">
        <v>8.93</v>
      </c>
      <c r="C401" s="7">
        <v>0</v>
      </c>
      <c r="D401" s="8">
        <v>0</v>
      </c>
      <c r="E401" s="8">
        <v>0</v>
      </c>
      <c r="F401" s="31">
        <v>0.54</v>
      </c>
      <c r="G401" s="8">
        <f>0.15+1.43</f>
        <v>1.5799999999999998</v>
      </c>
      <c r="H401" s="8">
        <v>1.33</v>
      </c>
      <c r="I401" s="8">
        <v>0.21</v>
      </c>
      <c r="J401" s="8">
        <v>0</v>
      </c>
      <c r="K401" s="8">
        <v>0.19</v>
      </c>
      <c r="L401" s="8">
        <v>0</v>
      </c>
      <c r="M401" s="8">
        <v>0.16</v>
      </c>
      <c r="N401" s="7">
        <v>0</v>
      </c>
      <c r="O401" s="7">
        <v>0</v>
      </c>
      <c r="P401" s="7">
        <v>0.04</v>
      </c>
      <c r="Q401" s="7">
        <v>0</v>
      </c>
      <c r="R401" s="8">
        <v>0</v>
      </c>
      <c r="S401" s="8">
        <v>0</v>
      </c>
      <c r="T401" s="8">
        <v>0.31</v>
      </c>
      <c r="U401" s="8">
        <f t="shared" si="16"/>
        <v>2.4299999999999997</v>
      </c>
      <c r="V401" s="31">
        <v>1.89</v>
      </c>
      <c r="W401" s="8">
        <v>0</v>
      </c>
      <c r="X401" s="8">
        <v>0.85</v>
      </c>
      <c r="Y401" s="8">
        <v>0.34</v>
      </c>
      <c r="Z401" s="8">
        <v>1.49</v>
      </c>
      <c r="AA401" s="8">
        <v>0</v>
      </c>
      <c r="AB401" s="7">
        <v>0</v>
      </c>
      <c r="AC401" s="7">
        <v>0</v>
      </c>
      <c r="AD401" s="9">
        <f t="shared" si="17"/>
        <v>0</v>
      </c>
      <c r="AE401" s="10" t="e">
        <f>#REF!+AD401</f>
        <v>#REF!</v>
      </c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</row>
    <row r="402" spans="1:50" s="12" customFormat="1">
      <c r="A402" s="6" t="s">
        <v>429</v>
      </c>
      <c r="B402" s="7">
        <v>6.44</v>
      </c>
      <c r="C402" s="7">
        <v>0</v>
      </c>
      <c r="D402" s="8">
        <v>0</v>
      </c>
      <c r="E402" s="8">
        <v>0</v>
      </c>
      <c r="F402" s="31">
        <v>0.54</v>
      </c>
      <c r="G402" s="8">
        <v>0.42</v>
      </c>
      <c r="H402" s="8">
        <f>0.83</f>
        <v>0.83</v>
      </c>
      <c r="I402" s="8">
        <v>0.15</v>
      </c>
      <c r="J402" s="8">
        <v>0</v>
      </c>
      <c r="K402" s="8">
        <v>0.19</v>
      </c>
      <c r="L402" s="8">
        <v>0</v>
      </c>
      <c r="M402" s="8">
        <v>0.16</v>
      </c>
      <c r="N402" s="7">
        <v>0</v>
      </c>
      <c r="O402" s="7">
        <v>0</v>
      </c>
      <c r="P402" s="7">
        <v>0.04</v>
      </c>
      <c r="Q402" s="7">
        <v>0</v>
      </c>
      <c r="R402" s="8">
        <v>0</v>
      </c>
      <c r="S402" s="8">
        <v>0</v>
      </c>
      <c r="T402" s="8">
        <v>0.12</v>
      </c>
      <c r="U402" s="8">
        <f t="shared" si="16"/>
        <v>2.4299999999999997</v>
      </c>
      <c r="V402" s="31">
        <v>1.89</v>
      </c>
      <c r="W402" s="8">
        <v>0</v>
      </c>
      <c r="X402" s="8">
        <v>0.76</v>
      </c>
      <c r="Y402" s="8">
        <v>0.34</v>
      </c>
      <c r="Z402" s="8">
        <v>1</v>
      </c>
      <c r="AA402" s="8">
        <v>0</v>
      </c>
      <c r="AB402" s="7">
        <v>0</v>
      </c>
      <c r="AC402" s="7">
        <v>0</v>
      </c>
      <c r="AD402" s="9">
        <f t="shared" si="17"/>
        <v>0</v>
      </c>
      <c r="AE402" s="10" t="e">
        <f>#REF!+AD402</f>
        <v>#REF!</v>
      </c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</row>
    <row r="403" spans="1:50" s="12" customFormat="1">
      <c r="A403" s="6" t="s">
        <v>430</v>
      </c>
      <c r="B403" s="7">
        <v>17</v>
      </c>
      <c r="C403" s="7">
        <v>1.4</v>
      </c>
      <c r="D403" s="8">
        <v>0.34</v>
      </c>
      <c r="E403" s="8">
        <v>1.1000000000000001</v>
      </c>
      <c r="F403" s="31">
        <v>0</v>
      </c>
      <c r="G403" s="8">
        <v>2.8</v>
      </c>
      <c r="H403" s="8">
        <v>0</v>
      </c>
      <c r="I403" s="8">
        <v>0.2</v>
      </c>
      <c r="J403" s="8">
        <v>0</v>
      </c>
      <c r="K403" s="8">
        <v>0.11</v>
      </c>
      <c r="L403" s="7">
        <v>0.54</v>
      </c>
      <c r="M403" s="7">
        <v>0</v>
      </c>
      <c r="N403" s="7">
        <v>0.14000000000000001</v>
      </c>
      <c r="O403" s="7">
        <v>0.1</v>
      </c>
      <c r="P403" s="7">
        <v>0.04</v>
      </c>
      <c r="Q403" s="7">
        <v>2.89</v>
      </c>
      <c r="R403" s="8">
        <v>0</v>
      </c>
      <c r="S403" s="8">
        <v>0.06</v>
      </c>
      <c r="T403" s="8">
        <v>0.94</v>
      </c>
      <c r="U403" s="8">
        <f t="shared" si="16"/>
        <v>1.63</v>
      </c>
      <c r="V403" s="31">
        <v>1.63</v>
      </c>
      <c r="W403" s="8">
        <v>0.45</v>
      </c>
      <c r="X403" s="8">
        <v>1.22</v>
      </c>
      <c r="Y403" s="8">
        <v>0.34</v>
      </c>
      <c r="Z403" s="8">
        <v>2.1</v>
      </c>
      <c r="AA403" s="8">
        <v>0</v>
      </c>
      <c r="AB403" s="7">
        <v>0.03</v>
      </c>
      <c r="AC403" s="11">
        <v>0</v>
      </c>
      <c r="AD403" s="9">
        <f t="shared" si="17"/>
        <v>0.57000000000000028</v>
      </c>
      <c r="AE403" s="10" t="e">
        <f>#REF!+AD403</f>
        <v>#REF!</v>
      </c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</row>
    <row r="404" spans="1:50">
      <c r="A404" s="6" t="s">
        <v>431</v>
      </c>
      <c r="B404" s="7">
        <v>19.36</v>
      </c>
      <c r="C404" s="7">
        <v>1.41</v>
      </c>
      <c r="D404" s="8">
        <v>0.34</v>
      </c>
      <c r="E404" s="8">
        <v>1.1399999999999999</v>
      </c>
      <c r="F404" s="31">
        <v>0</v>
      </c>
      <c r="G404" s="8">
        <v>2.81</v>
      </c>
      <c r="H404" s="8">
        <v>0</v>
      </c>
      <c r="I404" s="8">
        <v>0.2</v>
      </c>
      <c r="J404" s="8">
        <v>0.21</v>
      </c>
      <c r="K404" s="8">
        <v>0.11</v>
      </c>
      <c r="L404" s="7">
        <v>0</v>
      </c>
      <c r="M404" s="7">
        <v>0</v>
      </c>
      <c r="N404" s="7">
        <v>0.14000000000000001</v>
      </c>
      <c r="O404" s="7">
        <v>0.1</v>
      </c>
      <c r="P404" s="7">
        <v>0.04</v>
      </c>
      <c r="Q404" s="7">
        <v>2.65</v>
      </c>
      <c r="R404" s="8">
        <v>0</v>
      </c>
      <c r="S404" s="8">
        <v>0.05</v>
      </c>
      <c r="T404" s="8">
        <v>0.94</v>
      </c>
      <c r="U404" s="8">
        <f t="shared" si="16"/>
        <v>1.63</v>
      </c>
      <c r="V404" s="31">
        <v>1.63</v>
      </c>
      <c r="W404" s="8">
        <v>0.41</v>
      </c>
      <c r="X404" s="8">
        <v>1.22</v>
      </c>
      <c r="Y404" s="8">
        <v>0.34</v>
      </c>
      <c r="Z404" s="8">
        <v>2.2000000000000002</v>
      </c>
      <c r="AA404" s="8">
        <v>0</v>
      </c>
      <c r="AB404" s="7">
        <v>0.03</v>
      </c>
      <c r="AC404" s="11">
        <v>0</v>
      </c>
      <c r="AD404" s="9">
        <f t="shared" si="17"/>
        <v>3.3899999999999988</v>
      </c>
      <c r="AE404" s="10" t="e">
        <f>#REF!+AD404</f>
        <v>#REF!</v>
      </c>
    </row>
    <row r="405" spans="1:50">
      <c r="A405" s="6" t="s">
        <v>432</v>
      </c>
      <c r="B405" s="7">
        <v>20.78</v>
      </c>
      <c r="C405" s="7">
        <v>1.41</v>
      </c>
      <c r="D405" s="8">
        <v>0</v>
      </c>
      <c r="E405" s="8">
        <v>1.05</v>
      </c>
      <c r="F405" s="31">
        <v>0</v>
      </c>
      <c r="G405" s="8">
        <v>3.8</v>
      </c>
      <c r="H405" s="8">
        <v>0</v>
      </c>
      <c r="I405" s="8">
        <v>0.12</v>
      </c>
      <c r="J405" s="8">
        <v>0.5</v>
      </c>
      <c r="K405" s="8">
        <v>0.11</v>
      </c>
      <c r="L405" s="7">
        <v>0.54</v>
      </c>
      <c r="M405" s="7">
        <v>0</v>
      </c>
      <c r="N405" s="7">
        <v>0.14000000000000001</v>
      </c>
      <c r="O405" s="7">
        <v>0.1</v>
      </c>
      <c r="P405" s="7">
        <v>0.04</v>
      </c>
      <c r="Q405" s="7">
        <f>'[2]Лифт-2015'!G48</f>
        <v>4.089004110850972</v>
      </c>
      <c r="R405" s="8">
        <f>'[2]Лифт-2015'!L48</f>
        <v>0</v>
      </c>
      <c r="S405" s="8">
        <f>'[2]Лифт-2015'!P48</f>
        <v>7.8891441735029141E-2</v>
      </c>
      <c r="T405" s="8">
        <v>0.94</v>
      </c>
      <c r="U405" s="8">
        <f t="shared" si="16"/>
        <v>1.63</v>
      </c>
      <c r="V405" s="31">
        <v>1.63</v>
      </c>
      <c r="W405" s="8">
        <f>[2]КГМ!K442</f>
        <v>0.40118816579825395</v>
      </c>
      <c r="X405" s="8">
        <v>1.22</v>
      </c>
      <c r="Y405" s="8">
        <v>0.34</v>
      </c>
      <c r="Z405" s="8">
        <v>2.2000000000000002</v>
      </c>
      <c r="AA405" s="8">
        <v>0</v>
      </c>
      <c r="AB405" s="7">
        <f>'[2]Лифт-страх.'!G48</f>
        <v>3.6411434646936525E-2</v>
      </c>
      <c r="AC405" s="7">
        <v>0</v>
      </c>
      <c r="AD405" s="9">
        <f t="shared" si="17"/>
        <v>2.0345048469688116</v>
      </c>
      <c r="AE405" s="10" t="e">
        <f>#REF!+AD405</f>
        <v>#REF!</v>
      </c>
    </row>
    <row r="406" spans="1:50">
      <c r="A406" s="6" t="s">
        <v>433</v>
      </c>
      <c r="B406" s="7">
        <v>18.670000000000002</v>
      </c>
      <c r="C406" s="7">
        <v>1.21</v>
      </c>
      <c r="D406" s="8">
        <v>0.34</v>
      </c>
      <c r="E406" s="8">
        <v>1.1200000000000001</v>
      </c>
      <c r="F406" s="31">
        <v>0</v>
      </c>
      <c r="G406" s="8">
        <v>2.2799999999999998</v>
      </c>
      <c r="H406" s="8">
        <v>2.25</v>
      </c>
      <c r="I406" s="8">
        <v>0.82</v>
      </c>
      <c r="J406" s="8">
        <v>0</v>
      </c>
      <c r="K406" s="8">
        <v>0.11</v>
      </c>
      <c r="L406" s="7">
        <v>0.54</v>
      </c>
      <c r="M406" s="7">
        <v>0</v>
      </c>
      <c r="N406" s="7">
        <v>0.14000000000000001</v>
      </c>
      <c r="O406" s="7">
        <v>0.1</v>
      </c>
      <c r="P406" s="7">
        <v>0.04</v>
      </c>
      <c r="Q406" s="7">
        <f>'[2]Лифт-2015'!G49</f>
        <v>2.7796042080954519</v>
      </c>
      <c r="R406" s="8">
        <f>'[2]Лифт-2015'!L49</f>
        <v>0.56129321957790745</v>
      </c>
      <c r="S406" s="8">
        <f>'[2]Лифт-2015'!P49</f>
        <v>5.7911205194546012E-2</v>
      </c>
      <c r="T406" s="8">
        <v>0.84</v>
      </c>
      <c r="U406" s="8">
        <f t="shared" si="16"/>
        <v>1.52</v>
      </c>
      <c r="V406" s="31">
        <v>1.52</v>
      </c>
      <c r="W406" s="8">
        <f>[2]КГМ!K443</f>
        <v>0.37568452738777491</v>
      </c>
      <c r="X406" s="8">
        <v>1.22</v>
      </c>
      <c r="Y406" s="8">
        <v>0.34</v>
      </c>
      <c r="Z406" s="8">
        <v>2</v>
      </c>
      <c r="AA406" s="8">
        <v>0</v>
      </c>
      <c r="AB406" s="7">
        <f>'[2]Лифт-страх.'!G49</f>
        <v>2.6728248551328927E-2</v>
      </c>
      <c r="AC406" s="7">
        <v>0</v>
      </c>
      <c r="AD406" s="9">
        <f t="shared" si="17"/>
        <v>-1.221408807008828E-3</v>
      </c>
      <c r="AE406" s="10" t="e">
        <f>#REF!+AD406</f>
        <v>#REF!</v>
      </c>
    </row>
    <row r="407" spans="1:50">
      <c r="A407" s="6" t="s">
        <v>434</v>
      </c>
      <c r="B407" s="7">
        <v>19.72</v>
      </c>
      <c r="C407" s="7">
        <v>1.41</v>
      </c>
      <c r="D407" s="8">
        <v>0.34</v>
      </c>
      <c r="E407" s="8">
        <v>1.1399999999999999</v>
      </c>
      <c r="F407" s="31">
        <v>0</v>
      </c>
      <c r="G407" s="8">
        <v>2.98</v>
      </c>
      <c r="H407" s="8">
        <v>0</v>
      </c>
      <c r="I407" s="8">
        <v>0.42</v>
      </c>
      <c r="J407" s="8">
        <v>0.22</v>
      </c>
      <c r="K407" s="8">
        <v>0.11</v>
      </c>
      <c r="L407" s="7">
        <v>0.54</v>
      </c>
      <c r="M407" s="7">
        <v>0</v>
      </c>
      <c r="N407" s="7">
        <v>0.14000000000000001</v>
      </c>
      <c r="O407" s="7">
        <v>0.1</v>
      </c>
      <c r="P407" s="7">
        <v>0.04</v>
      </c>
      <c r="Q407" s="7">
        <v>2.33</v>
      </c>
      <c r="R407" s="8">
        <f>'[2]Лифт-2015'!L50</f>
        <v>0</v>
      </c>
      <c r="S407" s="8">
        <v>0.05</v>
      </c>
      <c r="T407" s="8">
        <v>0.94</v>
      </c>
      <c r="U407" s="8">
        <f t="shared" si="16"/>
        <v>1.63</v>
      </c>
      <c r="V407" s="31">
        <v>1.63</v>
      </c>
      <c r="W407" s="8">
        <f>[2]КГМ!K444</f>
        <v>0.38738418063665003</v>
      </c>
      <c r="X407" s="8">
        <v>1.22</v>
      </c>
      <c r="Y407" s="8">
        <v>0.34</v>
      </c>
      <c r="Z407" s="8">
        <v>2.2000000000000002</v>
      </c>
      <c r="AA407" s="8">
        <v>0</v>
      </c>
      <c r="AB407" s="7">
        <f>'[2]Лифт-страх.'!G50</f>
        <v>2.0709493438887321E-2</v>
      </c>
      <c r="AC407" s="7">
        <v>0</v>
      </c>
      <c r="AD407" s="9">
        <f t="shared" si="17"/>
        <v>3.1619063259244626</v>
      </c>
      <c r="AE407" s="10" t="e">
        <f>#REF!+AD407</f>
        <v>#REF!</v>
      </c>
    </row>
    <row r="408" spans="1:50">
      <c r="A408" s="6" t="s">
        <v>435</v>
      </c>
      <c r="B408" s="7">
        <v>18.670000000000002</v>
      </c>
      <c r="C408" s="7">
        <v>0.9</v>
      </c>
      <c r="D408" s="8">
        <v>0.34</v>
      </c>
      <c r="E408" s="8">
        <v>1.1200000000000001</v>
      </c>
      <c r="F408" s="31">
        <v>0</v>
      </c>
      <c r="G408" s="8">
        <v>2.2799999999999998</v>
      </c>
      <c r="H408" s="8">
        <v>2.5299999999999998</v>
      </c>
      <c r="I408" s="8">
        <v>0.42</v>
      </c>
      <c r="J408" s="8">
        <v>0</v>
      </c>
      <c r="K408" s="8">
        <v>0.11</v>
      </c>
      <c r="L408" s="7">
        <v>0.54</v>
      </c>
      <c r="M408" s="7">
        <v>0</v>
      </c>
      <c r="N408" s="7">
        <v>0.14000000000000001</v>
      </c>
      <c r="O408" s="7">
        <v>0.1</v>
      </c>
      <c r="P408" s="7">
        <v>0.04</v>
      </c>
      <c r="Q408" s="7">
        <f>'[2]Лифт-2015'!G51</f>
        <v>3.7396435660654181</v>
      </c>
      <c r="R408" s="8">
        <f>'[2]Лифт-2015'!L51</f>
        <v>0</v>
      </c>
      <c r="S408" s="8">
        <f>'[2]Лифт-2015'!P51</f>
        <v>7.791298677636814E-2</v>
      </c>
      <c r="T408" s="8">
        <v>0.84</v>
      </c>
      <c r="U408" s="8">
        <f t="shared" si="16"/>
        <v>1.52</v>
      </c>
      <c r="V408" s="31">
        <v>1.52</v>
      </c>
      <c r="W408" s="8">
        <f>[2]КГМ!K445</f>
        <v>0.38111856678461492</v>
      </c>
      <c r="X408" s="8">
        <v>1.22</v>
      </c>
      <c r="Y408" s="8">
        <v>0.34</v>
      </c>
      <c r="Z408" s="8">
        <v>2</v>
      </c>
      <c r="AA408" s="8">
        <v>0</v>
      </c>
      <c r="AB408" s="7">
        <f>'[2]Лифт-страх.'!G51</f>
        <v>3.5959840050631457E-2</v>
      </c>
      <c r="AC408" s="7">
        <v>0</v>
      </c>
      <c r="AD408" s="9">
        <f t="shared" si="17"/>
        <v>-4.6349596770305368E-3</v>
      </c>
      <c r="AE408" s="10" t="e">
        <f>#REF!+AD408</f>
        <v>#REF!</v>
      </c>
    </row>
    <row r="409" spans="1:50">
      <c r="A409" s="6" t="s">
        <v>436</v>
      </c>
      <c r="B409" s="7">
        <v>5.75</v>
      </c>
      <c r="C409" s="7">
        <v>0</v>
      </c>
      <c r="D409" s="8">
        <v>0</v>
      </c>
      <c r="E409" s="8">
        <v>0</v>
      </c>
      <c r="F409" s="31">
        <v>0.54</v>
      </c>
      <c r="G409" s="8">
        <v>0.32</v>
      </c>
      <c r="H409" s="8">
        <v>0.27</v>
      </c>
      <c r="I409" s="8">
        <v>0.12</v>
      </c>
      <c r="J409" s="8">
        <v>0</v>
      </c>
      <c r="K409" s="8">
        <v>0.19</v>
      </c>
      <c r="L409" s="8">
        <v>0</v>
      </c>
      <c r="M409" s="8">
        <v>0.16</v>
      </c>
      <c r="N409" s="7">
        <v>0</v>
      </c>
      <c r="O409" s="7">
        <v>0</v>
      </c>
      <c r="P409" s="7">
        <v>0.04</v>
      </c>
      <c r="Q409" s="7">
        <v>0</v>
      </c>
      <c r="R409" s="8">
        <v>0</v>
      </c>
      <c r="S409" s="8">
        <v>0</v>
      </c>
      <c r="T409" s="8">
        <v>0.12</v>
      </c>
      <c r="U409" s="8">
        <f t="shared" si="16"/>
        <v>2.4299999999999997</v>
      </c>
      <c r="V409" s="31">
        <v>1.89</v>
      </c>
      <c r="W409" s="8">
        <v>0</v>
      </c>
      <c r="X409" s="8">
        <v>0.76</v>
      </c>
      <c r="Y409" s="8">
        <v>0.34</v>
      </c>
      <c r="Z409" s="8">
        <v>1</v>
      </c>
      <c r="AA409" s="8">
        <v>0</v>
      </c>
      <c r="AB409" s="7">
        <v>0</v>
      </c>
      <c r="AC409" s="7">
        <v>0</v>
      </c>
      <c r="AD409" s="9">
        <f t="shared" si="17"/>
        <v>0</v>
      </c>
      <c r="AE409" s="10" t="e">
        <f>#REF!+AD409</f>
        <v>#REF!</v>
      </c>
    </row>
    <row r="410" spans="1:50" ht="13.5" customHeight="1">
      <c r="A410" s="6" t="s">
        <v>437</v>
      </c>
      <c r="B410" s="7">
        <v>16.47</v>
      </c>
      <c r="C410" s="7">
        <v>1.71</v>
      </c>
      <c r="D410" s="8">
        <v>0.34</v>
      </c>
      <c r="E410" s="8">
        <v>0</v>
      </c>
      <c r="F410" s="31">
        <v>0.57999999999999996</v>
      </c>
      <c r="G410" s="8">
        <v>4.3</v>
      </c>
      <c r="H410" s="8">
        <v>0</v>
      </c>
      <c r="I410" s="8">
        <v>0.75</v>
      </c>
      <c r="J410" s="8">
        <v>0.42</v>
      </c>
      <c r="K410" s="8">
        <v>0.11</v>
      </c>
      <c r="L410" s="8">
        <v>0.54</v>
      </c>
      <c r="M410" s="8">
        <v>0.16</v>
      </c>
      <c r="N410" s="7">
        <v>0</v>
      </c>
      <c r="O410" s="7">
        <v>0.1</v>
      </c>
      <c r="P410" s="7">
        <v>0.04</v>
      </c>
      <c r="Q410" s="7">
        <v>0</v>
      </c>
      <c r="R410" s="8">
        <v>0</v>
      </c>
      <c r="S410" s="8">
        <v>0</v>
      </c>
      <c r="T410" s="8">
        <v>0.43</v>
      </c>
      <c r="U410" s="8">
        <f t="shared" si="16"/>
        <v>2.61</v>
      </c>
      <c r="V410" s="31">
        <v>2.0299999999999998</v>
      </c>
      <c r="W410" s="8">
        <v>0</v>
      </c>
      <c r="X410" s="8">
        <v>0.92</v>
      </c>
      <c r="Y410" s="8">
        <v>0.34</v>
      </c>
      <c r="Z410" s="8">
        <v>1.64</v>
      </c>
      <c r="AA410" s="8">
        <v>0</v>
      </c>
      <c r="AB410" s="7">
        <v>0</v>
      </c>
      <c r="AC410" s="11">
        <v>0</v>
      </c>
      <c r="AD410" s="9">
        <f t="shared" si="17"/>
        <v>2.0600000000000005</v>
      </c>
      <c r="AE410" s="10" t="e">
        <f>#REF!+AD410</f>
        <v>#REF!</v>
      </c>
    </row>
    <row r="411" spans="1:50">
      <c r="A411" s="6" t="s">
        <v>438</v>
      </c>
      <c r="B411" s="7">
        <v>15.74</v>
      </c>
      <c r="C411" s="16">
        <v>0</v>
      </c>
      <c r="D411" s="17">
        <v>0.34</v>
      </c>
      <c r="E411" s="8">
        <v>0</v>
      </c>
      <c r="F411" s="31">
        <v>0.57999999999999996</v>
      </c>
      <c r="G411" s="8">
        <v>4.55</v>
      </c>
      <c r="H411" s="8">
        <v>0</v>
      </c>
      <c r="I411" s="8">
        <v>0.73</v>
      </c>
      <c r="J411" s="8">
        <v>0</v>
      </c>
      <c r="K411" s="8">
        <v>0.11</v>
      </c>
      <c r="L411" s="8">
        <v>0</v>
      </c>
      <c r="M411" s="8">
        <v>0.16</v>
      </c>
      <c r="N411" s="7">
        <v>0</v>
      </c>
      <c r="O411" s="7">
        <v>0.1</v>
      </c>
      <c r="P411" s="7">
        <v>0.04</v>
      </c>
      <c r="Q411" s="7">
        <v>0</v>
      </c>
      <c r="R411" s="8">
        <v>0</v>
      </c>
      <c r="S411" s="8">
        <v>0</v>
      </c>
      <c r="T411" s="8">
        <v>0.43</v>
      </c>
      <c r="U411" s="8">
        <f t="shared" si="16"/>
        <v>2.61</v>
      </c>
      <c r="V411" s="31">
        <v>2.0299999999999998</v>
      </c>
      <c r="W411" s="8">
        <v>0</v>
      </c>
      <c r="X411" s="8">
        <v>0.92</v>
      </c>
      <c r="Y411" s="8">
        <v>0.34</v>
      </c>
      <c r="Z411" s="8">
        <v>1.64</v>
      </c>
      <c r="AA411" s="8">
        <v>0</v>
      </c>
      <c r="AB411" s="7">
        <v>0</v>
      </c>
      <c r="AC411" s="7">
        <v>0</v>
      </c>
      <c r="AD411" s="9">
        <v>2.06</v>
      </c>
      <c r="AE411" s="10" t="e">
        <f>#REF!+AD411</f>
        <v>#REF!</v>
      </c>
    </row>
    <row r="412" spans="1:50">
      <c r="A412" s="6" t="s">
        <v>439</v>
      </c>
      <c r="B412" s="7">
        <v>10.93</v>
      </c>
      <c r="C412" s="7">
        <v>0</v>
      </c>
      <c r="D412" s="8">
        <v>0.34</v>
      </c>
      <c r="E412" s="8">
        <v>0</v>
      </c>
      <c r="F412" s="31">
        <v>0.54</v>
      </c>
      <c r="G412" s="8">
        <f>0.16+2</f>
        <v>2.16</v>
      </c>
      <c r="H412" s="8">
        <v>1.83</v>
      </c>
      <c r="I412" s="8">
        <v>0.55000000000000004</v>
      </c>
      <c r="J412" s="8">
        <v>0</v>
      </c>
      <c r="K412" s="8">
        <v>0.19</v>
      </c>
      <c r="L412" s="8">
        <v>0</v>
      </c>
      <c r="M412" s="8">
        <v>0.16</v>
      </c>
      <c r="N412" s="7">
        <v>0</v>
      </c>
      <c r="O412" s="7">
        <v>0.1</v>
      </c>
      <c r="P412" s="7">
        <v>0.04</v>
      </c>
      <c r="Q412" s="7">
        <v>0</v>
      </c>
      <c r="R412" s="8">
        <v>0</v>
      </c>
      <c r="S412" s="8">
        <v>0</v>
      </c>
      <c r="T412" s="8">
        <v>0.38</v>
      </c>
      <c r="U412" s="8">
        <f t="shared" si="16"/>
        <v>2.4299999999999997</v>
      </c>
      <c r="V412" s="31">
        <v>1.89</v>
      </c>
      <c r="W412" s="8">
        <v>0</v>
      </c>
      <c r="X412" s="8">
        <v>0.92</v>
      </c>
      <c r="Y412" s="8">
        <v>0.34</v>
      </c>
      <c r="Z412" s="8">
        <v>1.49</v>
      </c>
      <c r="AA412" s="8">
        <v>0</v>
      </c>
      <c r="AB412" s="7">
        <v>0</v>
      </c>
      <c r="AC412" s="7">
        <v>0</v>
      </c>
      <c r="AD412" s="9">
        <f t="shared" ref="AD412:AD443" si="18">B412-(C412+D412+E412+F412+G412+I412+K412+L412+M412+N412+O412+P412+Q412+R412+S412+T412+V412+X412+Y412+Z412+AA412+H412+W412+AB412+J412+AC412)</f>
        <v>0</v>
      </c>
      <c r="AE412" s="10" t="e">
        <f>#REF!+AD412</f>
        <v>#REF!</v>
      </c>
    </row>
    <row r="413" spans="1:50">
      <c r="A413" s="6" t="s">
        <v>440</v>
      </c>
      <c r="B413" s="7">
        <v>10.93</v>
      </c>
      <c r="C413" s="7">
        <v>0</v>
      </c>
      <c r="D413" s="8">
        <v>0.34</v>
      </c>
      <c r="E413" s="8">
        <v>0</v>
      </c>
      <c r="F413" s="31">
        <v>0.54</v>
      </c>
      <c r="G413" s="8">
        <f>0.16+2</f>
        <v>2.16</v>
      </c>
      <c r="H413" s="8">
        <v>1.39</v>
      </c>
      <c r="I413" s="8">
        <v>0.55000000000000004</v>
      </c>
      <c r="J413" s="8">
        <v>0</v>
      </c>
      <c r="K413" s="8">
        <v>0.11</v>
      </c>
      <c r="L413" s="7">
        <v>0.54</v>
      </c>
      <c r="M413" s="8">
        <v>0</v>
      </c>
      <c r="N413" s="7">
        <v>0.14000000000000001</v>
      </c>
      <c r="O413" s="7">
        <v>0.1</v>
      </c>
      <c r="P413" s="7">
        <v>0.04</v>
      </c>
      <c r="Q413" s="7">
        <v>0</v>
      </c>
      <c r="R413" s="8">
        <v>0</v>
      </c>
      <c r="S413" s="8">
        <v>0</v>
      </c>
      <c r="T413" s="8">
        <v>0.38</v>
      </c>
      <c r="U413" s="8">
        <f t="shared" si="16"/>
        <v>2.4299999999999997</v>
      </c>
      <c r="V413" s="31">
        <v>1.89</v>
      </c>
      <c r="W413" s="8">
        <v>0</v>
      </c>
      <c r="X413" s="8">
        <v>0.92</v>
      </c>
      <c r="Y413" s="8">
        <v>0.34</v>
      </c>
      <c r="Z413" s="8">
        <v>1.49</v>
      </c>
      <c r="AA413" s="8">
        <v>0</v>
      </c>
      <c r="AB413" s="7">
        <v>0</v>
      </c>
      <c r="AC413" s="7">
        <v>0</v>
      </c>
      <c r="AD413" s="9">
        <f t="shared" si="18"/>
        <v>0</v>
      </c>
      <c r="AE413" s="10" t="e">
        <f>#REF!+AD413</f>
        <v>#REF!</v>
      </c>
    </row>
    <row r="414" spans="1:50">
      <c r="A414" s="6" t="s">
        <v>441</v>
      </c>
      <c r="B414" s="7">
        <v>10.93</v>
      </c>
      <c r="C414" s="7">
        <v>0</v>
      </c>
      <c r="D414" s="8">
        <v>0.34</v>
      </c>
      <c r="E414" s="8">
        <v>0</v>
      </c>
      <c r="F414" s="31">
        <v>0.54</v>
      </c>
      <c r="G414" s="8">
        <f>0.16+2</f>
        <v>2.16</v>
      </c>
      <c r="H414" s="8">
        <v>1.59</v>
      </c>
      <c r="I414" s="8">
        <v>0.35</v>
      </c>
      <c r="J414" s="8">
        <v>0</v>
      </c>
      <c r="K414" s="8">
        <v>0.11</v>
      </c>
      <c r="L414" s="7">
        <v>0.54</v>
      </c>
      <c r="M414" s="8">
        <v>0</v>
      </c>
      <c r="N414" s="7">
        <v>0.14000000000000001</v>
      </c>
      <c r="O414" s="7">
        <v>0.1</v>
      </c>
      <c r="P414" s="7">
        <v>0.04</v>
      </c>
      <c r="Q414" s="7">
        <v>0</v>
      </c>
      <c r="R414" s="8">
        <v>0</v>
      </c>
      <c r="S414" s="8">
        <v>0</v>
      </c>
      <c r="T414" s="8">
        <v>0.38</v>
      </c>
      <c r="U414" s="8">
        <f t="shared" si="16"/>
        <v>2.4299999999999997</v>
      </c>
      <c r="V414" s="31">
        <v>1.89</v>
      </c>
      <c r="W414" s="8">
        <v>0</v>
      </c>
      <c r="X414" s="8">
        <v>0.92</v>
      </c>
      <c r="Y414" s="8">
        <v>0.34</v>
      </c>
      <c r="Z414" s="8">
        <v>1.49</v>
      </c>
      <c r="AA414" s="8">
        <v>0</v>
      </c>
      <c r="AB414" s="7">
        <v>0</v>
      </c>
      <c r="AC414" s="7">
        <v>0</v>
      </c>
      <c r="AD414" s="9">
        <f t="shared" si="18"/>
        <v>0</v>
      </c>
      <c r="AE414" s="10" t="e">
        <f>#REF!+AD414</f>
        <v>#REF!</v>
      </c>
    </row>
    <row r="415" spans="1:50">
      <c r="A415" s="6" t="s">
        <v>442</v>
      </c>
      <c r="B415" s="7">
        <v>10.93</v>
      </c>
      <c r="C415" s="7">
        <v>0</v>
      </c>
      <c r="D415" s="8">
        <v>0.34</v>
      </c>
      <c r="E415" s="8">
        <v>0</v>
      </c>
      <c r="F415" s="31">
        <v>0.54</v>
      </c>
      <c r="G415" s="8">
        <f>0.16+2</f>
        <v>2.16</v>
      </c>
      <c r="H415" s="8">
        <v>1.39</v>
      </c>
      <c r="I415" s="8">
        <v>0.45</v>
      </c>
      <c r="J415" s="8">
        <v>0</v>
      </c>
      <c r="K415" s="8">
        <v>0.19</v>
      </c>
      <c r="L415" s="7">
        <v>0.54</v>
      </c>
      <c r="M415" s="8">
        <v>0.16</v>
      </c>
      <c r="N415" s="7">
        <v>0</v>
      </c>
      <c r="O415" s="7">
        <v>0.1</v>
      </c>
      <c r="P415" s="7">
        <v>0.04</v>
      </c>
      <c r="Q415" s="7">
        <v>0</v>
      </c>
      <c r="R415" s="8">
        <v>0</v>
      </c>
      <c r="S415" s="8">
        <v>0</v>
      </c>
      <c r="T415" s="8">
        <v>0.38</v>
      </c>
      <c r="U415" s="8">
        <f t="shared" si="16"/>
        <v>2.4299999999999997</v>
      </c>
      <c r="V415" s="31">
        <v>1.89</v>
      </c>
      <c r="W415" s="8">
        <v>0</v>
      </c>
      <c r="X415" s="8">
        <v>0.92</v>
      </c>
      <c r="Y415" s="8">
        <v>0.34</v>
      </c>
      <c r="Z415" s="8">
        <v>1.49</v>
      </c>
      <c r="AA415" s="8">
        <v>0</v>
      </c>
      <c r="AB415" s="7">
        <v>0</v>
      </c>
      <c r="AC415" s="7">
        <v>0</v>
      </c>
      <c r="AD415" s="9">
        <f t="shared" si="18"/>
        <v>0</v>
      </c>
      <c r="AE415" s="10" t="e">
        <f>#REF!+AD415</f>
        <v>#REF!</v>
      </c>
    </row>
    <row r="416" spans="1:50">
      <c r="A416" s="6" t="s">
        <v>443</v>
      </c>
      <c r="B416" s="7">
        <v>10.130000000000001</v>
      </c>
      <c r="C416" s="7">
        <v>0.97</v>
      </c>
      <c r="D416" s="8">
        <v>0</v>
      </c>
      <c r="E416" s="8">
        <v>0</v>
      </c>
      <c r="F416" s="31">
        <v>0.54</v>
      </c>
      <c r="G416" s="8">
        <v>1.6</v>
      </c>
      <c r="H416" s="8">
        <v>0</v>
      </c>
      <c r="I416" s="8">
        <v>0.23</v>
      </c>
      <c r="J416" s="8">
        <v>0</v>
      </c>
      <c r="K416" s="8">
        <v>0.11</v>
      </c>
      <c r="L416" s="7">
        <v>0.54</v>
      </c>
      <c r="M416" s="8">
        <v>0.16</v>
      </c>
      <c r="N416" s="7">
        <v>0</v>
      </c>
      <c r="O416" s="7">
        <v>0</v>
      </c>
      <c r="P416" s="7">
        <v>0.04</v>
      </c>
      <c r="Q416" s="7">
        <v>0</v>
      </c>
      <c r="R416" s="8">
        <v>0</v>
      </c>
      <c r="S416" s="8">
        <v>0</v>
      </c>
      <c r="T416" s="8">
        <v>0.38</v>
      </c>
      <c r="U416" s="8">
        <f t="shared" si="16"/>
        <v>2.4299999999999997</v>
      </c>
      <c r="V416" s="31">
        <v>1.89</v>
      </c>
      <c r="W416" s="8">
        <v>0</v>
      </c>
      <c r="X416" s="8">
        <v>0.92</v>
      </c>
      <c r="Y416" s="8">
        <v>0.34</v>
      </c>
      <c r="Z416" s="8">
        <v>1.49</v>
      </c>
      <c r="AA416" s="8">
        <v>0</v>
      </c>
      <c r="AB416" s="7">
        <v>0</v>
      </c>
      <c r="AC416" s="7">
        <v>0</v>
      </c>
      <c r="AD416" s="9">
        <f t="shared" si="18"/>
        <v>0.92000000000000171</v>
      </c>
      <c r="AE416" s="10" t="e">
        <f>#REF!+AD416</f>
        <v>#REF!</v>
      </c>
    </row>
    <row r="417" spans="1:31">
      <c r="A417" s="6" t="s">
        <v>444</v>
      </c>
      <c r="B417" s="7">
        <v>10.93</v>
      </c>
      <c r="C417" s="7">
        <v>0</v>
      </c>
      <c r="D417" s="8">
        <v>0.34</v>
      </c>
      <c r="E417" s="8">
        <v>0</v>
      </c>
      <c r="F417" s="31">
        <v>0.54</v>
      </c>
      <c r="G417" s="8">
        <f>0.16+2</f>
        <v>2.16</v>
      </c>
      <c r="H417" s="8">
        <v>1.4</v>
      </c>
      <c r="I417" s="8">
        <v>0.52</v>
      </c>
      <c r="J417" s="8">
        <v>0</v>
      </c>
      <c r="K417" s="8">
        <v>0.11</v>
      </c>
      <c r="L417" s="7">
        <v>0.54</v>
      </c>
      <c r="M417" s="8">
        <v>0.16</v>
      </c>
      <c r="N417" s="7">
        <v>0</v>
      </c>
      <c r="O417" s="7">
        <v>0.1</v>
      </c>
      <c r="P417" s="7">
        <v>0.04</v>
      </c>
      <c r="Q417" s="7">
        <v>0</v>
      </c>
      <c r="R417" s="8">
        <v>0</v>
      </c>
      <c r="S417" s="8">
        <v>0</v>
      </c>
      <c r="T417" s="8">
        <v>0.38</v>
      </c>
      <c r="U417" s="8">
        <f t="shared" si="16"/>
        <v>2.4299999999999997</v>
      </c>
      <c r="V417" s="31">
        <v>1.89</v>
      </c>
      <c r="W417" s="8">
        <v>0</v>
      </c>
      <c r="X417" s="8">
        <v>0.92</v>
      </c>
      <c r="Y417" s="8">
        <v>0.34</v>
      </c>
      <c r="Z417" s="8">
        <v>1.49</v>
      </c>
      <c r="AA417" s="8">
        <v>0</v>
      </c>
      <c r="AB417" s="7">
        <v>0</v>
      </c>
      <c r="AC417" s="7">
        <v>0</v>
      </c>
      <c r="AD417" s="9">
        <f t="shared" si="18"/>
        <v>0</v>
      </c>
      <c r="AE417" s="10" t="e">
        <f>#REF!+AD417</f>
        <v>#REF!</v>
      </c>
    </row>
    <row r="418" spans="1:31">
      <c r="A418" s="6" t="s">
        <v>445</v>
      </c>
      <c r="B418" s="7">
        <v>10.93</v>
      </c>
      <c r="C418" s="7">
        <v>0</v>
      </c>
      <c r="D418" s="8">
        <v>0.34</v>
      </c>
      <c r="E418" s="8">
        <v>0</v>
      </c>
      <c r="F418" s="31">
        <v>0.54</v>
      </c>
      <c r="G418" s="8">
        <f>0.16+2</f>
        <v>2.16</v>
      </c>
      <c r="H418" s="8">
        <v>1.41</v>
      </c>
      <c r="I418" s="8">
        <v>0.51</v>
      </c>
      <c r="J418" s="8">
        <v>0</v>
      </c>
      <c r="K418" s="8">
        <v>0.11</v>
      </c>
      <c r="L418" s="7">
        <v>0.54</v>
      </c>
      <c r="M418" s="8">
        <v>0.16</v>
      </c>
      <c r="N418" s="7">
        <v>0</v>
      </c>
      <c r="O418" s="7">
        <v>0.1</v>
      </c>
      <c r="P418" s="7">
        <v>0.04</v>
      </c>
      <c r="Q418" s="7">
        <v>0</v>
      </c>
      <c r="R418" s="8">
        <v>0</v>
      </c>
      <c r="S418" s="8">
        <v>0</v>
      </c>
      <c r="T418" s="8">
        <v>0.38</v>
      </c>
      <c r="U418" s="8">
        <f t="shared" si="16"/>
        <v>2.4299999999999997</v>
      </c>
      <c r="V418" s="31">
        <v>1.89</v>
      </c>
      <c r="W418" s="8">
        <v>0</v>
      </c>
      <c r="X418" s="8">
        <v>0.92</v>
      </c>
      <c r="Y418" s="8">
        <v>0.34</v>
      </c>
      <c r="Z418" s="8">
        <v>1.49</v>
      </c>
      <c r="AA418" s="8">
        <v>0</v>
      </c>
      <c r="AB418" s="7">
        <v>0</v>
      </c>
      <c r="AC418" s="7">
        <v>0</v>
      </c>
      <c r="AD418" s="9">
        <f t="shared" si="18"/>
        <v>0</v>
      </c>
      <c r="AE418" s="10" t="e">
        <f>#REF!+AD418</f>
        <v>#REF!</v>
      </c>
    </row>
    <row r="419" spans="1:31">
      <c r="A419" s="6" t="s">
        <v>446</v>
      </c>
      <c r="B419" s="7">
        <v>10.93</v>
      </c>
      <c r="C419" s="7">
        <v>0</v>
      </c>
      <c r="D419" s="8">
        <v>0.34</v>
      </c>
      <c r="E419" s="8">
        <v>0</v>
      </c>
      <c r="F419" s="31">
        <v>0.54</v>
      </c>
      <c r="G419" s="8">
        <f>0.16+2</f>
        <v>2.16</v>
      </c>
      <c r="H419" s="8">
        <v>1.43</v>
      </c>
      <c r="I419" s="8">
        <v>0.49</v>
      </c>
      <c r="J419" s="8">
        <v>0</v>
      </c>
      <c r="K419" s="8">
        <v>0.11</v>
      </c>
      <c r="L419" s="7">
        <v>0.54</v>
      </c>
      <c r="M419" s="8">
        <v>0.16</v>
      </c>
      <c r="N419" s="7">
        <v>0</v>
      </c>
      <c r="O419" s="7">
        <v>0.1</v>
      </c>
      <c r="P419" s="7">
        <v>0.04</v>
      </c>
      <c r="Q419" s="7">
        <v>0</v>
      </c>
      <c r="R419" s="8">
        <v>0</v>
      </c>
      <c r="S419" s="8">
        <v>0</v>
      </c>
      <c r="T419" s="8">
        <v>0.38</v>
      </c>
      <c r="U419" s="8">
        <f t="shared" si="16"/>
        <v>2.4299999999999997</v>
      </c>
      <c r="V419" s="31">
        <v>1.89</v>
      </c>
      <c r="W419" s="8">
        <v>0</v>
      </c>
      <c r="X419" s="8">
        <v>0.92</v>
      </c>
      <c r="Y419" s="8">
        <v>0.34</v>
      </c>
      <c r="Z419" s="8">
        <v>1.49</v>
      </c>
      <c r="AA419" s="8">
        <v>0</v>
      </c>
      <c r="AB419" s="7">
        <v>0</v>
      </c>
      <c r="AC419" s="7">
        <v>0</v>
      </c>
      <c r="AD419" s="9">
        <f t="shared" si="18"/>
        <v>0</v>
      </c>
      <c r="AE419" s="10" t="e">
        <f>#REF!+AD419</f>
        <v>#REF!</v>
      </c>
    </row>
    <row r="420" spans="1:31">
      <c r="A420" s="6" t="s">
        <v>447</v>
      </c>
      <c r="B420" s="7">
        <v>20.57</v>
      </c>
      <c r="C420" s="7">
        <v>1.41</v>
      </c>
      <c r="D420" s="8">
        <v>0.34</v>
      </c>
      <c r="E420" s="8">
        <v>0.78</v>
      </c>
      <c r="F420" s="31">
        <v>0</v>
      </c>
      <c r="G420" s="8">
        <v>4.51</v>
      </c>
      <c r="H420" s="8">
        <v>0</v>
      </c>
      <c r="I420" s="8">
        <v>0.79</v>
      </c>
      <c r="J420" s="8">
        <v>0</v>
      </c>
      <c r="K420" s="8">
        <v>0.11</v>
      </c>
      <c r="L420" s="7">
        <v>0.54</v>
      </c>
      <c r="M420" s="7">
        <v>0</v>
      </c>
      <c r="N420" s="7">
        <v>0.14000000000000001</v>
      </c>
      <c r="O420" s="7">
        <v>0.1</v>
      </c>
      <c r="P420" s="7">
        <v>0.04</v>
      </c>
      <c r="Q420" s="7">
        <v>2.84</v>
      </c>
      <c r="R420" s="8">
        <v>0</v>
      </c>
      <c r="S420" s="8">
        <v>0.05</v>
      </c>
      <c r="T420" s="8">
        <v>0.94</v>
      </c>
      <c r="U420" s="8">
        <f t="shared" si="16"/>
        <v>1.63</v>
      </c>
      <c r="V420" s="31">
        <v>1.63</v>
      </c>
      <c r="W420" s="8">
        <v>0.45</v>
      </c>
      <c r="X420" s="8">
        <v>1.22</v>
      </c>
      <c r="Y420" s="8">
        <v>0.34</v>
      </c>
      <c r="Z420" s="8">
        <v>2.2000000000000002</v>
      </c>
      <c r="AA420" s="8">
        <v>0</v>
      </c>
      <c r="AB420" s="7">
        <v>0.03</v>
      </c>
      <c r="AC420" s="11">
        <v>0</v>
      </c>
      <c r="AD420" s="9">
        <f t="shared" si="18"/>
        <v>2.1099999999999994</v>
      </c>
      <c r="AE420" s="10" t="e">
        <f>#REF!+AD420</f>
        <v>#REF!</v>
      </c>
    </row>
    <row r="421" spans="1:31">
      <c r="A421" s="6" t="s">
        <v>448</v>
      </c>
      <c r="B421" s="7">
        <v>10.93</v>
      </c>
      <c r="C421" s="7">
        <v>0</v>
      </c>
      <c r="D421" s="8">
        <v>0.34</v>
      </c>
      <c r="E421" s="8">
        <v>0</v>
      </c>
      <c r="F421" s="31">
        <v>0.54</v>
      </c>
      <c r="G421" s="8">
        <f>0.16+2</f>
        <v>2.16</v>
      </c>
      <c r="H421" s="8">
        <v>1.37</v>
      </c>
      <c r="I421" s="8">
        <v>0.55000000000000004</v>
      </c>
      <c r="J421" s="8">
        <v>0</v>
      </c>
      <c r="K421" s="8">
        <v>0.11</v>
      </c>
      <c r="L421" s="8">
        <v>0.54</v>
      </c>
      <c r="M421" s="8">
        <v>0.16</v>
      </c>
      <c r="N421" s="7">
        <v>0</v>
      </c>
      <c r="O421" s="7">
        <v>0.1</v>
      </c>
      <c r="P421" s="7">
        <v>0.04</v>
      </c>
      <c r="Q421" s="7">
        <v>0</v>
      </c>
      <c r="R421" s="8">
        <v>0</v>
      </c>
      <c r="S421" s="8">
        <v>0</v>
      </c>
      <c r="T421" s="8">
        <v>0.38</v>
      </c>
      <c r="U421" s="8">
        <f t="shared" si="16"/>
        <v>2.4299999999999997</v>
      </c>
      <c r="V421" s="31">
        <v>1.89</v>
      </c>
      <c r="W421" s="8">
        <v>0</v>
      </c>
      <c r="X421" s="8">
        <v>0.92</v>
      </c>
      <c r="Y421" s="8">
        <v>0.34</v>
      </c>
      <c r="Z421" s="8">
        <v>1.49</v>
      </c>
      <c r="AA421" s="8">
        <v>0</v>
      </c>
      <c r="AB421" s="7">
        <v>0</v>
      </c>
      <c r="AC421" s="7">
        <v>0</v>
      </c>
      <c r="AD421" s="9">
        <f t="shared" si="18"/>
        <v>0</v>
      </c>
      <c r="AE421" s="10" t="e">
        <f>#REF!+AD421</f>
        <v>#REF!</v>
      </c>
    </row>
    <row r="422" spans="1:31">
      <c r="A422" s="6" t="s">
        <v>449</v>
      </c>
      <c r="B422" s="7">
        <v>18.670000000000002</v>
      </c>
      <c r="C422" s="7">
        <v>1.21</v>
      </c>
      <c r="D422" s="8">
        <v>0.34</v>
      </c>
      <c r="E422" s="8">
        <v>1.1200000000000001</v>
      </c>
      <c r="F422" s="31">
        <v>0</v>
      </c>
      <c r="G422" s="8">
        <v>2.2799999999999998</v>
      </c>
      <c r="H422" s="8">
        <v>2.98</v>
      </c>
      <c r="I422" s="8">
        <v>0.82</v>
      </c>
      <c r="J422" s="8">
        <v>0</v>
      </c>
      <c r="K422" s="8">
        <v>0.11</v>
      </c>
      <c r="L422" s="7">
        <v>0.54</v>
      </c>
      <c r="M422" s="8">
        <v>0.16</v>
      </c>
      <c r="N422" s="7">
        <v>0</v>
      </c>
      <c r="O422" s="7">
        <v>0.1</v>
      </c>
      <c r="P422" s="7">
        <v>0.04</v>
      </c>
      <c r="Q422" s="7">
        <v>2.57</v>
      </c>
      <c r="R422" s="8">
        <v>0</v>
      </c>
      <c r="S422" s="8">
        <v>0.05</v>
      </c>
      <c r="T422" s="8">
        <v>0.84</v>
      </c>
      <c r="U422" s="8">
        <f t="shared" si="16"/>
        <v>1.52</v>
      </c>
      <c r="V422" s="31">
        <v>1.52</v>
      </c>
      <c r="W422" s="8">
        <v>0.41</v>
      </c>
      <c r="X422" s="8">
        <v>1.22</v>
      </c>
      <c r="Y422" s="8">
        <v>0.34</v>
      </c>
      <c r="Z422" s="8">
        <v>2</v>
      </c>
      <c r="AA422" s="8">
        <v>0</v>
      </c>
      <c r="AB422" s="7">
        <v>0.02</v>
      </c>
      <c r="AC422" s="7">
        <v>0</v>
      </c>
      <c r="AD422" s="9">
        <f t="shared" si="18"/>
        <v>0</v>
      </c>
      <c r="AE422" s="10" t="e">
        <f>#REF!+AD422</f>
        <v>#REF!</v>
      </c>
    </row>
    <row r="423" spans="1:31">
      <c r="A423" s="6" t="s">
        <v>450</v>
      </c>
      <c r="B423" s="7">
        <v>10.93</v>
      </c>
      <c r="C423" s="7">
        <v>0</v>
      </c>
      <c r="D423" s="8">
        <v>0.34</v>
      </c>
      <c r="E423" s="8">
        <v>0</v>
      </c>
      <c r="F423" s="31">
        <v>0.54</v>
      </c>
      <c r="G423" s="8">
        <f>0.16+2</f>
        <v>2.16</v>
      </c>
      <c r="H423" s="8">
        <v>1.37</v>
      </c>
      <c r="I423" s="8">
        <v>0.55000000000000004</v>
      </c>
      <c r="J423" s="8">
        <v>0</v>
      </c>
      <c r="K423" s="8">
        <v>0.11</v>
      </c>
      <c r="L423" s="8">
        <v>0.54</v>
      </c>
      <c r="M423" s="8">
        <v>0.16</v>
      </c>
      <c r="N423" s="7">
        <v>0</v>
      </c>
      <c r="O423" s="7">
        <v>0.1</v>
      </c>
      <c r="P423" s="7">
        <v>0.04</v>
      </c>
      <c r="Q423" s="7">
        <v>0</v>
      </c>
      <c r="R423" s="8">
        <v>0</v>
      </c>
      <c r="S423" s="8">
        <v>0</v>
      </c>
      <c r="T423" s="8">
        <v>0.38</v>
      </c>
      <c r="U423" s="8">
        <f t="shared" si="16"/>
        <v>2.4299999999999997</v>
      </c>
      <c r="V423" s="31">
        <v>1.89</v>
      </c>
      <c r="W423" s="8">
        <v>0</v>
      </c>
      <c r="X423" s="8">
        <v>0.92</v>
      </c>
      <c r="Y423" s="8">
        <v>0.34</v>
      </c>
      <c r="Z423" s="8">
        <v>1.49</v>
      </c>
      <c r="AA423" s="8">
        <v>0</v>
      </c>
      <c r="AB423" s="7">
        <v>0</v>
      </c>
      <c r="AC423" s="7">
        <v>0</v>
      </c>
      <c r="AD423" s="9">
        <f t="shared" si="18"/>
        <v>0</v>
      </c>
      <c r="AE423" s="10" t="e">
        <f>#REF!+AD423</f>
        <v>#REF!</v>
      </c>
    </row>
    <row r="424" spans="1:31">
      <c r="A424" s="6" t="s">
        <v>451</v>
      </c>
      <c r="B424" s="7">
        <v>10.93</v>
      </c>
      <c r="C424" s="7">
        <v>0</v>
      </c>
      <c r="D424" s="8">
        <v>0.34</v>
      </c>
      <c r="E424" s="8">
        <v>0</v>
      </c>
      <c r="F424" s="31">
        <v>0.54</v>
      </c>
      <c r="G424" s="8">
        <f>0.16+2</f>
        <v>2.16</v>
      </c>
      <c r="H424" s="8">
        <v>1.37</v>
      </c>
      <c r="I424" s="8">
        <v>0.55000000000000004</v>
      </c>
      <c r="J424" s="8">
        <v>0</v>
      </c>
      <c r="K424" s="8">
        <v>0.11</v>
      </c>
      <c r="L424" s="8">
        <v>0.54</v>
      </c>
      <c r="M424" s="8">
        <v>0.16</v>
      </c>
      <c r="N424" s="7">
        <v>0</v>
      </c>
      <c r="O424" s="7">
        <v>0.1</v>
      </c>
      <c r="P424" s="7">
        <v>0.04</v>
      </c>
      <c r="Q424" s="7">
        <v>0</v>
      </c>
      <c r="R424" s="8">
        <v>0</v>
      </c>
      <c r="S424" s="8">
        <v>0</v>
      </c>
      <c r="T424" s="8">
        <v>0.38</v>
      </c>
      <c r="U424" s="8">
        <f t="shared" si="16"/>
        <v>2.4299999999999997</v>
      </c>
      <c r="V424" s="31">
        <v>1.89</v>
      </c>
      <c r="W424" s="8">
        <v>0</v>
      </c>
      <c r="X424" s="8">
        <v>0.92</v>
      </c>
      <c r="Y424" s="8">
        <v>0.34</v>
      </c>
      <c r="Z424" s="8">
        <v>1.49</v>
      </c>
      <c r="AA424" s="8">
        <v>0</v>
      </c>
      <c r="AB424" s="7">
        <v>0</v>
      </c>
      <c r="AC424" s="7">
        <v>0</v>
      </c>
      <c r="AD424" s="9">
        <f t="shared" si="18"/>
        <v>0</v>
      </c>
      <c r="AE424" s="10" t="e">
        <f>#REF!+AD424</f>
        <v>#REF!</v>
      </c>
    </row>
    <row r="425" spans="1:31">
      <c r="A425" s="6" t="s">
        <v>452</v>
      </c>
      <c r="B425" s="7">
        <v>10.93</v>
      </c>
      <c r="C425" s="7">
        <v>0</v>
      </c>
      <c r="D425" s="8">
        <v>0.34</v>
      </c>
      <c r="E425" s="8">
        <v>0</v>
      </c>
      <c r="F425" s="31">
        <v>0.54</v>
      </c>
      <c r="G425" s="8">
        <f>0.16+2</f>
        <v>2.16</v>
      </c>
      <c r="H425" s="8">
        <v>1.37</v>
      </c>
      <c r="I425" s="8">
        <v>0.55000000000000004</v>
      </c>
      <c r="J425" s="8">
        <v>0</v>
      </c>
      <c r="K425" s="8">
        <v>0.11</v>
      </c>
      <c r="L425" s="8">
        <v>0.54</v>
      </c>
      <c r="M425" s="8">
        <v>0.16</v>
      </c>
      <c r="N425" s="7">
        <v>0</v>
      </c>
      <c r="O425" s="7">
        <v>0.1</v>
      </c>
      <c r="P425" s="7">
        <v>0.04</v>
      </c>
      <c r="Q425" s="7">
        <v>0</v>
      </c>
      <c r="R425" s="8">
        <v>0</v>
      </c>
      <c r="S425" s="8">
        <v>0</v>
      </c>
      <c r="T425" s="8">
        <v>0.38</v>
      </c>
      <c r="U425" s="8">
        <f t="shared" si="16"/>
        <v>2.4299999999999997</v>
      </c>
      <c r="V425" s="31">
        <v>1.89</v>
      </c>
      <c r="W425" s="8">
        <v>0</v>
      </c>
      <c r="X425" s="8">
        <v>0.92</v>
      </c>
      <c r="Y425" s="8">
        <v>0.34</v>
      </c>
      <c r="Z425" s="8">
        <v>1.49</v>
      </c>
      <c r="AA425" s="8">
        <v>0</v>
      </c>
      <c r="AB425" s="7">
        <v>0</v>
      </c>
      <c r="AC425" s="7">
        <v>0</v>
      </c>
      <c r="AD425" s="9">
        <f t="shared" si="18"/>
        <v>0</v>
      </c>
      <c r="AE425" s="10" t="e">
        <f>#REF!+AD425</f>
        <v>#REF!</v>
      </c>
    </row>
    <row r="426" spans="1:31">
      <c r="A426" s="6" t="s">
        <v>453</v>
      </c>
      <c r="B426" s="7">
        <v>6.44</v>
      </c>
      <c r="C426" s="7">
        <v>0</v>
      </c>
      <c r="D426" s="8">
        <v>0</v>
      </c>
      <c r="E426" s="8">
        <v>0</v>
      </c>
      <c r="F426" s="31">
        <v>0.54</v>
      </c>
      <c r="G426" s="8">
        <v>0.42</v>
      </c>
      <c r="H426" s="8">
        <f>0.83</f>
        <v>0.83</v>
      </c>
      <c r="I426" s="8">
        <v>0.15</v>
      </c>
      <c r="J426" s="8">
        <v>0</v>
      </c>
      <c r="K426" s="8">
        <v>0.19</v>
      </c>
      <c r="L426" s="8">
        <v>0</v>
      </c>
      <c r="M426" s="8">
        <v>0.16</v>
      </c>
      <c r="N426" s="7">
        <v>0</v>
      </c>
      <c r="O426" s="7">
        <v>0</v>
      </c>
      <c r="P426" s="7">
        <v>0.04</v>
      </c>
      <c r="Q426" s="7">
        <v>0</v>
      </c>
      <c r="R426" s="8">
        <v>0</v>
      </c>
      <c r="S426" s="8">
        <v>0</v>
      </c>
      <c r="T426" s="8">
        <v>0.12</v>
      </c>
      <c r="U426" s="8">
        <f t="shared" si="16"/>
        <v>2.4299999999999997</v>
      </c>
      <c r="V426" s="31">
        <v>1.89</v>
      </c>
      <c r="W426" s="8">
        <v>0</v>
      </c>
      <c r="X426" s="8">
        <v>0.76</v>
      </c>
      <c r="Y426" s="8">
        <v>0.34</v>
      </c>
      <c r="Z426" s="8">
        <v>1</v>
      </c>
      <c r="AA426" s="8">
        <v>0</v>
      </c>
      <c r="AB426" s="7">
        <v>0</v>
      </c>
      <c r="AC426" s="7">
        <v>0</v>
      </c>
      <c r="AD426" s="9">
        <f t="shared" si="18"/>
        <v>0</v>
      </c>
      <c r="AE426" s="10" t="e">
        <f>#REF!+AD426</f>
        <v>#REF!</v>
      </c>
    </row>
    <row r="427" spans="1:31">
      <c r="A427" s="6" t="s">
        <v>454</v>
      </c>
      <c r="B427" s="7">
        <v>6.44</v>
      </c>
      <c r="C427" s="7">
        <v>0</v>
      </c>
      <c r="D427" s="8">
        <v>0</v>
      </c>
      <c r="E427" s="8">
        <v>0</v>
      </c>
      <c r="F427" s="31">
        <v>0.54</v>
      </c>
      <c r="G427" s="8">
        <v>0.42</v>
      </c>
      <c r="H427" s="8">
        <f>0.83</f>
        <v>0.83</v>
      </c>
      <c r="I427" s="8">
        <v>0.15</v>
      </c>
      <c r="J427" s="8">
        <v>0</v>
      </c>
      <c r="K427" s="8">
        <v>0.19</v>
      </c>
      <c r="L427" s="8">
        <v>0</v>
      </c>
      <c r="M427" s="8">
        <v>0.16</v>
      </c>
      <c r="N427" s="7">
        <v>0</v>
      </c>
      <c r="O427" s="7">
        <v>0</v>
      </c>
      <c r="P427" s="7">
        <v>0.04</v>
      </c>
      <c r="Q427" s="7">
        <v>0</v>
      </c>
      <c r="R427" s="8">
        <v>0</v>
      </c>
      <c r="S427" s="8">
        <v>0</v>
      </c>
      <c r="T427" s="8">
        <v>0.12</v>
      </c>
      <c r="U427" s="8">
        <f t="shared" si="16"/>
        <v>2.4299999999999997</v>
      </c>
      <c r="V427" s="31">
        <v>1.89</v>
      </c>
      <c r="W427" s="8">
        <v>0</v>
      </c>
      <c r="X427" s="8">
        <v>0.76</v>
      </c>
      <c r="Y427" s="8">
        <v>0.34</v>
      </c>
      <c r="Z427" s="8">
        <v>1</v>
      </c>
      <c r="AA427" s="8">
        <v>0</v>
      </c>
      <c r="AB427" s="7">
        <v>0</v>
      </c>
      <c r="AC427" s="7">
        <v>0</v>
      </c>
      <c r="AD427" s="9">
        <f t="shared" si="18"/>
        <v>0</v>
      </c>
      <c r="AE427" s="10" t="e">
        <f>#REF!+AD427</f>
        <v>#REF!</v>
      </c>
    </row>
    <row r="428" spans="1:31">
      <c r="A428" s="6" t="s">
        <v>455</v>
      </c>
      <c r="B428" s="7">
        <v>8.93</v>
      </c>
      <c r="C428" s="7">
        <v>0</v>
      </c>
      <c r="D428" s="8">
        <v>0</v>
      </c>
      <c r="E428" s="8">
        <v>0</v>
      </c>
      <c r="F428" s="31">
        <v>0.54</v>
      </c>
      <c r="G428" s="8">
        <f>0.15+1.43</f>
        <v>1.5799999999999998</v>
      </c>
      <c r="H428" s="8">
        <v>1.33</v>
      </c>
      <c r="I428" s="8">
        <v>0.21</v>
      </c>
      <c r="J428" s="8">
        <v>0</v>
      </c>
      <c r="K428" s="8">
        <v>0.19</v>
      </c>
      <c r="L428" s="8">
        <v>0</v>
      </c>
      <c r="M428" s="8">
        <v>0.16</v>
      </c>
      <c r="N428" s="7">
        <v>0</v>
      </c>
      <c r="O428" s="7">
        <v>0</v>
      </c>
      <c r="P428" s="7">
        <v>0.04</v>
      </c>
      <c r="Q428" s="7">
        <v>0</v>
      </c>
      <c r="R428" s="8">
        <v>0</v>
      </c>
      <c r="S428" s="8">
        <v>0</v>
      </c>
      <c r="T428" s="8">
        <v>0.31</v>
      </c>
      <c r="U428" s="8">
        <f t="shared" si="16"/>
        <v>2.4299999999999997</v>
      </c>
      <c r="V428" s="31">
        <v>1.89</v>
      </c>
      <c r="W428" s="8">
        <v>0</v>
      </c>
      <c r="X428" s="8">
        <v>0.85</v>
      </c>
      <c r="Y428" s="8">
        <v>0.34</v>
      </c>
      <c r="Z428" s="8">
        <v>1.49</v>
      </c>
      <c r="AA428" s="8">
        <v>0</v>
      </c>
      <c r="AB428" s="7">
        <v>0</v>
      </c>
      <c r="AC428" s="7">
        <v>0</v>
      </c>
      <c r="AD428" s="9">
        <f t="shared" si="18"/>
        <v>0</v>
      </c>
      <c r="AE428" s="10" t="e">
        <f>#REF!+AD428</f>
        <v>#REF!</v>
      </c>
    </row>
    <row r="429" spans="1:31">
      <c r="A429" s="6" t="s">
        <v>456</v>
      </c>
      <c r="B429" s="7">
        <v>8.93</v>
      </c>
      <c r="C429" s="7">
        <v>0</v>
      </c>
      <c r="D429" s="8">
        <v>0</v>
      </c>
      <c r="E429" s="8">
        <v>0</v>
      </c>
      <c r="F429" s="31">
        <v>0.54</v>
      </c>
      <c r="G429" s="8">
        <f>0.15+1.43</f>
        <v>1.5799999999999998</v>
      </c>
      <c r="H429" s="8">
        <v>1.33</v>
      </c>
      <c r="I429" s="8">
        <v>0.21</v>
      </c>
      <c r="J429" s="8">
        <v>0</v>
      </c>
      <c r="K429" s="8">
        <v>0.19</v>
      </c>
      <c r="L429" s="8">
        <v>0</v>
      </c>
      <c r="M429" s="8">
        <v>0.16</v>
      </c>
      <c r="N429" s="7">
        <v>0</v>
      </c>
      <c r="O429" s="7">
        <v>0</v>
      </c>
      <c r="P429" s="7">
        <v>0.04</v>
      </c>
      <c r="Q429" s="7">
        <v>0</v>
      </c>
      <c r="R429" s="8">
        <v>0</v>
      </c>
      <c r="S429" s="8">
        <v>0</v>
      </c>
      <c r="T429" s="8">
        <v>0.31</v>
      </c>
      <c r="U429" s="8">
        <f t="shared" si="16"/>
        <v>2.4299999999999997</v>
      </c>
      <c r="V429" s="31">
        <v>1.89</v>
      </c>
      <c r="W429" s="8">
        <v>0</v>
      </c>
      <c r="X429" s="8">
        <v>0.85</v>
      </c>
      <c r="Y429" s="8">
        <v>0.34</v>
      </c>
      <c r="Z429" s="8">
        <v>1.49</v>
      </c>
      <c r="AA429" s="8">
        <v>0</v>
      </c>
      <c r="AB429" s="7">
        <v>0</v>
      </c>
      <c r="AC429" s="7">
        <v>0</v>
      </c>
      <c r="AD429" s="9">
        <f t="shared" si="18"/>
        <v>0</v>
      </c>
      <c r="AE429" s="10" t="e">
        <f>#REF!+AD429</f>
        <v>#REF!</v>
      </c>
    </row>
    <row r="430" spans="1:31">
      <c r="A430" s="6" t="s">
        <v>457</v>
      </c>
      <c r="B430" s="7">
        <v>8.93</v>
      </c>
      <c r="C430" s="7">
        <v>0</v>
      </c>
      <c r="D430" s="8">
        <v>0</v>
      </c>
      <c r="E430" s="8">
        <v>0</v>
      </c>
      <c r="F430" s="31">
        <v>0.54</v>
      </c>
      <c r="G430" s="8">
        <f>0.15+1.43</f>
        <v>1.5799999999999998</v>
      </c>
      <c r="H430" s="8">
        <v>1.33</v>
      </c>
      <c r="I430" s="8">
        <v>0.21</v>
      </c>
      <c r="J430" s="8">
        <v>0</v>
      </c>
      <c r="K430" s="8">
        <v>0.19</v>
      </c>
      <c r="L430" s="8">
        <v>0</v>
      </c>
      <c r="M430" s="8">
        <v>0.16</v>
      </c>
      <c r="N430" s="7">
        <v>0</v>
      </c>
      <c r="O430" s="7">
        <v>0</v>
      </c>
      <c r="P430" s="7">
        <v>0.04</v>
      </c>
      <c r="Q430" s="7">
        <v>0</v>
      </c>
      <c r="R430" s="8">
        <v>0</v>
      </c>
      <c r="S430" s="8">
        <v>0</v>
      </c>
      <c r="T430" s="8">
        <v>0.31</v>
      </c>
      <c r="U430" s="8">
        <f t="shared" si="16"/>
        <v>2.4299999999999997</v>
      </c>
      <c r="V430" s="31">
        <v>1.89</v>
      </c>
      <c r="W430" s="8">
        <v>0</v>
      </c>
      <c r="X430" s="8">
        <v>0.85</v>
      </c>
      <c r="Y430" s="8">
        <v>0.34</v>
      </c>
      <c r="Z430" s="8">
        <v>1.49</v>
      </c>
      <c r="AA430" s="8">
        <v>0</v>
      </c>
      <c r="AB430" s="7">
        <v>0</v>
      </c>
      <c r="AC430" s="7">
        <v>0</v>
      </c>
      <c r="AD430" s="9">
        <f t="shared" si="18"/>
        <v>0</v>
      </c>
      <c r="AE430" s="10" t="e">
        <f>#REF!+AD430</f>
        <v>#REF!</v>
      </c>
    </row>
    <row r="431" spans="1:31">
      <c r="A431" s="6" t="s">
        <v>458</v>
      </c>
      <c r="B431" s="7">
        <v>7.8</v>
      </c>
      <c r="C431" s="7">
        <v>0</v>
      </c>
      <c r="D431" s="8">
        <v>0.34</v>
      </c>
      <c r="E431" s="8">
        <v>0</v>
      </c>
      <c r="F431" s="31">
        <v>0.54</v>
      </c>
      <c r="G431" s="8">
        <v>0.44</v>
      </c>
      <c r="H431" s="8">
        <v>0</v>
      </c>
      <c r="I431" s="8">
        <v>0.21</v>
      </c>
      <c r="J431" s="8">
        <v>0</v>
      </c>
      <c r="K431" s="8">
        <v>0.19</v>
      </c>
      <c r="L431" s="8">
        <v>0</v>
      </c>
      <c r="M431" s="8">
        <v>0.16</v>
      </c>
      <c r="N431" s="7">
        <v>0</v>
      </c>
      <c r="O431" s="7">
        <v>0</v>
      </c>
      <c r="P431" s="7">
        <v>0.04</v>
      </c>
      <c r="Q431" s="7">
        <v>0</v>
      </c>
      <c r="R431" s="8">
        <v>0</v>
      </c>
      <c r="S431" s="8">
        <v>0</v>
      </c>
      <c r="T431" s="8">
        <v>0.31</v>
      </c>
      <c r="U431" s="8">
        <f t="shared" si="16"/>
        <v>2.4299999999999997</v>
      </c>
      <c r="V431" s="31">
        <v>1.89</v>
      </c>
      <c r="W431" s="8">
        <v>0</v>
      </c>
      <c r="X431" s="8">
        <v>0.85</v>
      </c>
      <c r="Y431" s="8">
        <v>0.34</v>
      </c>
      <c r="Z431" s="8">
        <v>1.49</v>
      </c>
      <c r="AA431" s="8">
        <v>0</v>
      </c>
      <c r="AB431" s="7">
        <v>0</v>
      </c>
      <c r="AC431" s="7">
        <v>0</v>
      </c>
      <c r="AD431" s="9">
        <f t="shared" si="18"/>
        <v>1</v>
      </c>
      <c r="AE431" s="10" t="e">
        <f>#REF!+AD431</f>
        <v>#REF!</v>
      </c>
    </row>
    <row r="432" spans="1:31">
      <c r="A432" s="6" t="s">
        <v>459</v>
      </c>
      <c r="B432" s="7">
        <v>8.93</v>
      </c>
      <c r="C432" s="7">
        <v>0</v>
      </c>
      <c r="D432" s="8">
        <v>0.34</v>
      </c>
      <c r="E432" s="8">
        <v>0</v>
      </c>
      <c r="F432" s="31">
        <v>0.54</v>
      </c>
      <c r="G432" s="8">
        <f>0.15+1.43</f>
        <v>1.5799999999999998</v>
      </c>
      <c r="H432" s="8">
        <v>0.99</v>
      </c>
      <c r="I432" s="8">
        <v>0.21</v>
      </c>
      <c r="J432" s="8">
        <v>0</v>
      </c>
      <c r="K432" s="8">
        <v>0.19</v>
      </c>
      <c r="L432" s="8">
        <v>0</v>
      </c>
      <c r="M432" s="8">
        <v>0.16</v>
      </c>
      <c r="N432" s="7">
        <v>0</v>
      </c>
      <c r="O432" s="7">
        <v>0</v>
      </c>
      <c r="P432" s="7">
        <v>0.04</v>
      </c>
      <c r="Q432" s="7">
        <v>0</v>
      </c>
      <c r="R432" s="8">
        <v>0</v>
      </c>
      <c r="S432" s="8">
        <v>0</v>
      </c>
      <c r="T432" s="8">
        <v>0.31</v>
      </c>
      <c r="U432" s="8">
        <f t="shared" si="16"/>
        <v>2.4299999999999997</v>
      </c>
      <c r="V432" s="31">
        <v>1.89</v>
      </c>
      <c r="W432" s="8">
        <v>0</v>
      </c>
      <c r="X432" s="8">
        <v>0.85</v>
      </c>
      <c r="Y432" s="8">
        <v>0.34</v>
      </c>
      <c r="Z432" s="8">
        <v>1.49</v>
      </c>
      <c r="AA432" s="8">
        <v>0</v>
      </c>
      <c r="AB432" s="7">
        <v>0</v>
      </c>
      <c r="AC432" s="7">
        <v>0</v>
      </c>
      <c r="AD432" s="9">
        <f t="shared" si="18"/>
        <v>0</v>
      </c>
      <c r="AE432" s="10" t="e">
        <f>#REF!+AD432</f>
        <v>#REF!</v>
      </c>
    </row>
    <row r="433" spans="1:50">
      <c r="A433" s="6" t="s">
        <v>460</v>
      </c>
      <c r="B433" s="7">
        <v>8.93</v>
      </c>
      <c r="C433" s="7">
        <v>0</v>
      </c>
      <c r="D433" s="8">
        <v>0.34</v>
      </c>
      <c r="E433" s="8">
        <v>0</v>
      </c>
      <c r="F433" s="31">
        <v>0.54</v>
      </c>
      <c r="G433" s="8">
        <f>0.15+1.43</f>
        <v>1.5799999999999998</v>
      </c>
      <c r="H433" s="8">
        <v>0.99</v>
      </c>
      <c r="I433" s="8">
        <v>0.21</v>
      </c>
      <c r="J433" s="8">
        <v>0</v>
      </c>
      <c r="K433" s="8">
        <v>0.19</v>
      </c>
      <c r="L433" s="8">
        <v>0</v>
      </c>
      <c r="M433" s="8">
        <v>0.16</v>
      </c>
      <c r="N433" s="7">
        <v>0</v>
      </c>
      <c r="O433" s="7">
        <v>0</v>
      </c>
      <c r="P433" s="7">
        <v>0.04</v>
      </c>
      <c r="Q433" s="7">
        <v>0</v>
      </c>
      <c r="R433" s="8">
        <v>0</v>
      </c>
      <c r="S433" s="8">
        <v>0</v>
      </c>
      <c r="T433" s="8">
        <v>0.31</v>
      </c>
      <c r="U433" s="8">
        <f t="shared" si="16"/>
        <v>2.4299999999999997</v>
      </c>
      <c r="V433" s="31">
        <v>1.89</v>
      </c>
      <c r="W433" s="8">
        <v>0</v>
      </c>
      <c r="X433" s="8">
        <v>0.85</v>
      </c>
      <c r="Y433" s="8">
        <v>0.34</v>
      </c>
      <c r="Z433" s="8">
        <v>1.49</v>
      </c>
      <c r="AA433" s="8">
        <v>0</v>
      </c>
      <c r="AB433" s="7">
        <v>0</v>
      </c>
      <c r="AC433" s="7">
        <v>0</v>
      </c>
      <c r="AD433" s="9">
        <f t="shared" si="18"/>
        <v>0</v>
      </c>
      <c r="AE433" s="10" t="e">
        <f>#REF!+AD433</f>
        <v>#REF!</v>
      </c>
    </row>
    <row r="434" spans="1:50" s="12" customFormat="1">
      <c r="A434" s="6" t="s">
        <v>461</v>
      </c>
      <c r="B434" s="7">
        <v>6.44</v>
      </c>
      <c r="C434" s="7">
        <v>0</v>
      </c>
      <c r="D434" s="8">
        <v>0.34</v>
      </c>
      <c r="E434" s="8">
        <v>0</v>
      </c>
      <c r="F434" s="31">
        <v>0.54</v>
      </c>
      <c r="G434" s="8">
        <v>0.42</v>
      </c>
      <c r="H434" s="8">
        <v>0.53</v>
      </c>
      <c r="I434" s="8">
        <v>0.15</v>
      </c>
      <c r="J434" s="8">
        <v>0</v>
      </c>
      <c r="K434" s="8">
        <v>0.19</v>
      </c>
      <c r="L434" s="8">
        <v>0</v>
      </c>
      <c r="M434" s="8">
        <v>0.16</v>
      </c>
      <c r="N434" s="7">
        <v>0</v>
      </c>
      <c r="O434" s="7">
        <v>0</v>
      </c>
      <c r="P434" s="7">
        <v>0</v>
      </c>
      <c r="Q434" s="7">
        <v>0</v>
      </c>
      <c r="R434" s="8">
        <v>0</v>
      </c>
      <c r="S434" s="8">
        <v>0</v>
      </c>
      <c r="T434" s="8">
        <v>0.12</v>
      </c>
      <c r="U434" s="8">
        <f t="shared" si="16"/>
        <v>2.4299999999999997</v>
      </c>
      <c r="V434" s="31">
        <v>1.89</v>
      </c>
      <c r="W434" s="8">
        <v>0</v>
      </c>
      <c r="X434" s="8">
        <v>0.76</v>
      </c>
      <c r="Y434" s="8">
        <v>0.34</v>
      </c>
      <c r="Z434" s="8">
        <v>1</v>
      </c>
      <c r="AA434" s="8">
        <v>0</v>
      </c>
      <c r="AB434" s="7">
        <v>0</v>
      </c>
      <c r="AC434" s="7">
        <v>0</v>
      </c>
      <c r="AD434" s="9">
        <f t="shared" si="18"/>
        <v>0</v>
      </c>
      <c r="AE434" s="10" t="e">
        <f>#REF!+AD434</f>
        <v>#REF!</v>
      </c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</row>
    <row r="435" spans="1:50" s="12" customFormat="1">
      <c r="A435" s="6" t="s">
        <v>462</v>
      </c>
      <c r="B435" s="7">
        <v>6.44</v>
      </c>
      <c r="C435" s="7">
        <v>0</v>
      </c>
      <c r="D435" s="8">
        <v>0.34</v>
      </c>
      <c r="E435" s="8">
        <v>0</v>
      </c>
      <c r="F435" s="31">
        <v>0.54</v>
      </c>
      <c r="G435" s="8">
        <v>0.42</v>
      </c>
      <c r="H435" s="8">
        <v>0.49</v>
      </c>
      <c r="I435" s="8">
        <v>0.15</v>
      </c>
      <c r="J435" s="8">
        <v>0</v>
      </c>
      <c r="K435" s="8">
        <v>0.19</v>
      </c>
      <c r="L435" s="8">
        <v>0</v>
      </c>
      <c r="M435" s="8">
        <v>0.16</v>
      </c>
      <c r="N435" s="7">
        <v>0</v>
      </c>
      <c r="O435" s="7">
        <v>0</v>
      </c>
      <c r="P435" s="7">
        <v>0.04</v>
      </c>
      <c r="Q435" s="7">
        <v>0</v>
      </c>
      <c r="R435" s="8">
        <v>0</v>
      </c>
      <c r="S435" s="8">
        <v>0</v>
      </c>
      <c r="T435" s="8">
        <v>0.12</v>
      </c>
      <c r="U435" s="8">
        <f t="shared" si="16"/>
        <v>2.4299999999999997</v>
      </c>
      <c r="V435" s="31">
        <v>1.89</v>
      </c>
      <c r="W435" s="8">
        <v>0</v>
      </c>
      <c r="X435" s="8">
        <v>0.76</v>
      </c>
      <c r="Y435" s="8">
        <v>0.34</v>
      </c>
      <c r="Z435" s="8">
        <v>1</v>
      </c>
      <c r="AA435" s="8">
        <v>0</v>
      </c>
      <c r="AB435" s="7">
        <v>0</v>
      </c>
      <c r="AC435" s="7">
        <v>0</v>
      </c>
      <c r="AD435" s="9">
        <f t="shared" si="18"/>
        <v>0</v>
      </c>
      <c r="AE435" s="10" t="e">
        <f>#REF!+AD435</f>
        <v>#REF!</v>
      </c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</row>
    <row r="436" spans="1:50" s="12" customFormat="1">
      <c r="A436" s="6" t="s">
        <v>463</v>
      </c>
      <c r="B436" s="7">
        <v>6.44</v>
      </c>
      <c r="C436" s="7">
        <v>0</v>
      </c>
      <c r="D436" s="8">
        <v>0.34</v>
      </c>
      <c r="E436" s="8">
        <v>0</v>
      </c>
      <c r="F436" s="31">
        <v>0.54</v>
      </c>
      <c r="G436" s="8">
        <v>0.42</v>
      </c>
      <c r="H436" s="8">
        <v>0.49</v>
      </c>
      <c r="I436" s="8">
        <v>0.15</v>
      </c>
      <c r="J436" s="8">
        <v>0</v>
      </c>
      <c r="K436" s="8">
        <v>0.19</v>
      </c>
      <c r="L436" s="8">
        <v>0</v>
      </c>
      <c r="M436" s="8">
        <v>0.16</v>
      </c>
      <c r="N436" s="7">
        <v>0</v>
      </c>
      <c r="O436" s="7">
        <v>0</v>
      </c>
      <c r="P436" s="7">
        <v>0.04</v>
      </c>
      <c r="Q436" s="7">
        <v>0</v>
      </c>
      <c r="R436" s="8">
        <v>0</v>
      </c>
      <c r="S436" s="8">
        <v>0</v>
      </c>
      <c r="T436" s="8">
        <v>0.12</v>
      </c>
      <c r="U436" s="8">
        <f t="shared" si="16"/>
        <v>2.4299999999999997</v>
      </c>
      <c r="V436" s="31">
        <v>1.89</v>
      </c>
      <c r="W436" s="8">
        <v>0</v>
      </c>
      <c r="X436" s="8">
        <v>0.76</v>
      </c>
      <c r="Y436" s="8">
        <v>0.34</v>
      </c>
      <c r="Z436" s="8">
        <v>1</v>
      </c>
      <c r="AA436" s="8">
        <v>0</v>
      </c>
      <c r="AB436" s="7">
        <v>0</v>
      </c>
      <c r="AC436" s="7">
        <v>0</v>
      </c>
      <c r="AD436" s="9">
        <f t="shared" si="18"/>
        <v>0</v>
      </c>
      <c r="AE436" s="10" t="e">
        <f>#REF!+AD436</f>
        <v>#REF!</v>
      </c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</row>
    <row r="437" spans="1:50" s="12" customFormat="1">
      <c r="A437" s="6" t="s">
        <v>464</v>
      </c>
      <c r="B437" s="7">
        <v>7.97</v>
      </c>
      <c r="C437" s="7">
        <v>0</v>
      </c>
      <c r="D437" s="8">
        <f>0.34+0.15</f>
        <v>0.49</v>
      </c>
      <c r="E437" s="8">
        <v>0</v>
      </c>
      <c r="F437" s="31">
        <v>0.54</v>
      </c>
      <c r="G437" s="8">
        <v>1.2</v>
      </c>
      <c r="H437" s="8">
        <v>0.41</v>
      </c>
      <c r="I437" s="8">
        <v>0.1</v>
      </c>
      <c r="J437" s="8">
        <v>0</v>
      </c>
      <c r="K437" s="8">
        <v>0.19</v>
      </c>
      <c r="L437" s="8">
        <v>0</v>
      </c>
      <c r="M437" s="8">
        <v>0.16</v>
      </c>
      <c r="N437" s="7">
        <v>0</v>
      </c>
      <c r="O437" s="7">
        <v>0</v>
      </c>
      <c r="P437" s="7">
        <v>0</v>
      </c>
      <c r="Q437" s="7">
        <v>0</v>
      </c>
      <c r="R437" s="8">
        <v>0</v>
      </c>
      <c r="S437" s="8">
        <v>0</v>
      </c>
      <c r="T437" s="8">
        <v>0.31</v>
      </c>
      <c r="U437" s="8">
        <f t="shared" si="16"/>
        <v>2.4299999999999997</v>
      </c>
      <c r="V437" s="31">
        <v>1.89</v>
      </c>
      <c r="W437" s="8">
        <v>0</v>
      </c>
      <c r="X437" s="8">
        <v>0.85</v>
      </c>
      <c r="Y437" s="8">
        <v>0.34</v>
      </c>
      <c r="Z437" s="8">
        <v>1.49</v>
      </c>
      <c r="AA437" s="8">
        <v>0</v>
      </c>
      <c r="AB437" s="7">
        <v>0</v>
      </c>
      <c r="AC437" s="7">
        <v>0</v>
      </c>
      <c r="AD437" s="9">
        <f t="shared" si="18"/>
        <v>0</v>
      </c>
      <c r="AE437" s="10" t="e">
        <f>#REF!+AD437</f>
        <v>#REF!</v>
      </c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</row>
    <row r="438" spans="1:50" s="12" customFormat="1">
      <c r="A438" s="6" t="s">
        <v>465</v>
      </c>
      <c r="B438" s="7">
        <v>6.44</v>
      </c>
      <c r="C438" s="7">
        <v>0</v>
      </c>
      <c r="D438" s="8">
        <v>0.34</v>
      </c>
      <c r="E438" s="8">
        <v>0</v>
      </c>
      <c r="F438" s="31">
        <v>0.54</v>
      </c>
      <c r="G438" s="8">
        <v>0.42</v>
      </c>
      <c r="H438" s="8">
        <v>0.53</v>
      </c>
      <c r="I438" s="8">
        <v>0.15</v>
      </c>
      <c r="J438" s="8">
        <v>0</v>
      </c>
      <c r="K438" s="8">
        <v>0.19</v>
      </c>
      <c r="L438" s="8">
        <v>0</v>
      </c>
      <c r="M438" s="8">
        <v>0.16</v>
      </c>
      <c r="N438" s="7">
        <v>0</v>
      </c>
      <c r="O438" s="7">
        <v>0</v>
      </c>
      <c r="P438" s="7">
        <v>0</v>
      </c>
      <c r="Q438" s="7">
        <v>0</v>
      </c>
      <c r="R438" s="8">
        <v>0</v>
      </c>
      <c r="S438" s="8">
        <v>0</v>
      </c>
      <c r="T438" s="8">
        <v>0.12</v>
      </c>
      <c r="U438" s="8">
        <f t="shared" si="16"/>
        <v>2.4299999999999997</v>
      </c>
      <c r="V438" s="31">
        <v>1.89</v>
      </c>
      <c r="W438" s="8">
        <v>0</v>
      </c>
      <c r="X438" s="8">
        <v>0.76</v>
      </c>
      <c r="Y438" s="8">
        <v>0.34</v>
      </c>
      <c r="Z438" s="8">
        <v>1</v>
      </c>
      <c r="AA438" s="8">
        <v>0</v>
      </c>
      <c r="AB438" s="7">
        <v>0</v>
      </c>
      <c r="AC438" s="7">
        <v>0</v>
      </c>
      <c r="AD438" s="9">
        <f t="shared" si="18"/>
        <v>0</v>
      </c>
      <c r="AE438" s="10" t="e">
        <f>#REF!+AD438</f>
        <v>#REF!</v>
      </c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</row>
    <row r="439" spans="1:50" s="12" customFormat="1">
      <c r="A439" s="6" t="s">
        <v>466</v>
      </c>
      <c r="B439" s="7">
        <v>6.44</v>
      </c>
      <c r="C439" s="7">
        <v>0</v>
      </c>
      <c r="D439" s="8">
        <v>0</v>
      </c>
      <c r="E439" s="8">
        <v>0</v>
      </c>
      <c r="F439" s="31">
        <v>0.54</v>
      </c>
      <c r="G439" s="8">
        <v>0.42</v>
      </c>
      <c r="H439" s="8">
        <v>0.87</v>
      </c>
      <c r="I439" s="8">
        <v>0.15</v>
      </c>
      <c r="J439" s="8">
        <v>0</v>
      </c>
      <c r="K439" s="8">
        <v>0.19</v>
      </c>
      <c r="L439" s="8">
        <v>0</v>
      </c>
      <c r="M439" s="8">
        <v>0.16</v>
      </c>
      <c r="N439" s="7">
        <v>0</v>
      </c>
      <c r="O439" s="7">
        <v>0</v>
      </c>
      <c r="P439" s="7">
        <v>0</v>
      </c>
      <c r="Q439" s="7">
        <v>0</v>
      </c>
      <c r="R439" s="8">
        <v>0</v>
      </c>
      <c r="S439" s="8">
        <v>0</v>
      </c>
      <c r="T439" s="8">
        <v>0.12</v>
      </c>
      <c r="U439" s="8">
        <f t="shared" si="16"/>
        <v>2.4299999999999997</v>
      </c>
      <c r="V439" s="31">
        <v>1.89</v>
      </c>
      <c r="W439" s="8">
        <v>0</v>
      </c>
      <c r="X439" s="8">
        <v>0.76</v>
      </c>
      <c r="Y439" s="8">
        <v>0.34</v>
      </c>
      <c r="Z439" s="8">
        <v>1</v>
      </c>
      <c r="AA439" s="8">
        <v>0</v>
      </c>
      <c r="AB439" s="7">
        <v>0</v>
      </c>
      <c r="AC439" s="7">
        <v>0</v>
      </c>
      <c r="AD439" s="9">
        <f t="shared" si="18"/>
        <v>0</v>
      </c>
      <c r="AE439" s="10" t="e">
        <f>#REF!+AD439</f>
        <v>#REF!</v>
      </c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</row>
    <row r="440" spans="1:50" s="12" customFormat="1">
      <c r="A440" s="6" t="s">
        <v>467</v>
      </c>
      <c r="B440" s="7">
        <v>8.93</v>
      </c>
      <c r="C440" s="7">
        <v>0</v>
      </c>
      <c r="D440" s="8">
        <f>0.34+0.15</f>
        <v>0.49</v>
      </c>
      <c r="E440" s="8">
        <v>0</v>
      </c>
      <c r="F440" s="31">
        <v>0.54</v>
      </c>
      <c r="G440" s="8">
        <v>1.43</v>
      </c>
      <c r="H440" s="8">
        <v>0.89</v>
      </c>
      <c r="I440" s="8">
        <v>0.21</v>
      </c>
      <c r="J440" s="8">
        <v>0</v>
      </c>
      <c r="K440" s="8">
        <v>0.19</v>
      </c>
      <c r="L440" s="8">
        <v>0</v>
      </c>
      <c r="M440" s="8">
        <v>0.16</v>
      </c>
      <c r="N440" s="7">
        <v>0</v>
      </c>
      <c r="O440" s="7">
        <v>0.1</v>
      </c>
      <c r="P440" s="7">
        <v>0.04</v>
      </c>
      <c r="Q440" s="7">
        <v>0</v>
      </c>
      <c r="R440" s="8">
        <v>0</v>
      </c>
      <c r="S440" s="8">
        <v>0</v>
      </c>
      <c r="T440" s="8">
        <v>0.31</v>
      </c>
      <c r="U440" s="8">
        <f t="shared" si="16"/>
        <v>2.4299999999999997</v>
      </c>
      <c r="V440" s="31">
        <v>1.89</v>
      </c>
      <c r="W440" s="8">
        <v>0</v>
      </c>
      <c r="X440" s="8">
        <v>0.85</v>
      </c>
      <c r="Y440" s="8">
        <v>0.34</v>
      </c>
      <c r="Z440" s="8">
        <v>1.49</v>
      </c>
      <c r="AA440" s="8">
        <v>0</v>
      </c>
      <c r="AB440" s="7">
        <v>0</v>
      </c>
      <c r="AC440" s="7">
        <v>0</v>
      </c>
      <c r="AD440" s="9">
        <f t="shared" si="18"/>
        <v>0</v>
      </c>
      <c r="AE440" s="10" t="e">
        <f>#REF!+AD440</f>
        <v>#REF!</v>
      </c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</row>
    <row r="441" spans="1:50" s="12" customFormat="1">
      <c r="A441" s="6" t="s">
        <v>468</v>
      </c>
      <c r="B441" s="7">
        <v>8.93</v>
      </c>
      <c r="C441" s="7">
        <v>0</v>
      </c>
      <c r="D441" s="8">
        <f>0.34+0.15</f>
        <v>0.49</v>
      </c>
      <c r="E441" s="8">
        <v>0</v>
      </c>
      <c r="F441" s="31">
        <v>0.54</v>
      </c>
      <c r="G441" s="8">
        <v>1.43</v>
      </c>
      <c r="H441" s="8">
        <v>0.89</v>
      </c>
      <c r="I441" s="8">
        <v>0.21</v>
      </c>
      <c r="J441" s="8">
        <v>0</v>
      </c>
      <c r="K441" s="8">
        <v>0.19</v>
      </c>
      <c r="L441" s="8">
        <v>0</v>
      </c>
      <c r="M441" s="8">
        <v>0.16</v>
      </c>
      <c r="N441" s="7">
        <v>0</v>
      </c>
      <c r="O441" s="7">
        <v>0.1</v>
      </c>
      <c r="P441" s="7">
        <v>0.04</v>
      </c>
      <c r="Q441" s="7">
        <v>0</v>
      </c>
      <c r="R441" s="8">
        <v>0</v>
      </c>
      <c r="S441" s="8">
        <v>0</v>
      </c>
      <c r="T441" s="8">
        <v>0.31</v>
      </c>
      <c r="U441" s="8">
        <f t="shared" si="16"/>
        <v>2.4299999999999997</v>
      </c>
      <c r="V441" s="31">
        <v>1.89</v>
      </c>
      <c r="W441" s="8">
        <v>0</v>
      </c>
      <c r="X441" s="8">
        <v>0.85</v>
      </c>
      <c r="Y441" s="8">
        <v>0.34</v>
      </c>
      <c r="Z441" s="8">
        <v>1.49</v>
      </c>
      <c r="AA441" s="8">
        <v>0</v>
      </c>
      <c r="AB441" s="7">
        <v>0</v>
      </c>
      <c r="AC441" s="7">
        <v>0</v>
      </c>
      <c r="AD441" s="9">
        <f t="shared" si="18"/>
        <v>0</v>
      </c>
      <c r="AE441" s="10" t="e">
        <f>#REF!+AD441</f>
        <v>#REF!</v>
      </c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</row>
    <row r="442" spans="1:50" s="12" customFormat="1">
      <c r="A442" s="6" t="s">
        <v>469</v>
      </c>
      <c r="B442" s="7">
        <v>8.93</v>
      </c>
      <c r="C442" s="7">
        <v>0</v>
      </c>
      <c r="D442" s="8">
        <f>0.34+0.15</f>
        <v>0.49</v>
      </c>
      <c r="E442" s="8">
        <v>0</v>
      </c>
      <c r="F442" s="31">
        <v>0.54</v>
      </c>
      <c r="G442" s="8">
        <v>1.43</v>
      </c>
      <c r="H442" s="8">
        <v>0.89</v>
      </c>
      <c r="I442" s="8">
        <v>0.21</v>
      </c>
      <c r="J442" s="8">
        <v>0</v>
      </c>
      <c r="K442" s="8">
        <v>0.19</v>
      </c>
      <c r="L442" s="8">
        <v>0</v>
      </c>
      <c r="M442" s="8">
        <v>0.16</v>
      </c>
      <c r="N442" s="7">
        <v>0</v>
      </c>
      <c r="O442" s="7">
        <v>0.1</v>
      </c>
      <c r="P442" s="7">
        <v>0.04</v>
      </c>
      <c r="Q442" s="7">
        <v>0</v>
      </c>
      <c r="R442" s="8">
        <v>0</v>
      </c>
      <c r="S442" s="8">
        <v>0</v>
      </c>
      <c r="T442" s="8">
        <v>0.31</v>
      </c>
      <c r="U442" s="8">
        <f t="shared" si="16"/>
        <v>2.4299999999999997</v>
      </c>
      <c r="V442" s="31">
        <v>1.89</v>
      </c>
      <c r="W442" s="8">
        <v>0</v>
      </c>
      <c r="X442" s="8">
        <v>0.85</v>
      </c>
      <c r="Y442" s="8">
        <v>0.34</v>
      </c>
      <c r="Z442" s="8">
        <v>1.49</v>
      </c>
      <c r="AA442" s="8">
        <v>0</v>
      </c>
      <c r="AB442" s="7">
        <v>0</v>
      </c>
      <c r="AC442" s="7">
        <v>0</v>
      </c>
      <c r="AD442" s="9">
        <f t="shared" si="18"/>
        <v>0</v>
      </c>
      <c r="AE442" s="10" t="e">
        <f>#REF!+AD442</f>
        <v>#REF!</v>
      </c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</row>
    <row r="443" spans="1:50" s="12" customFormat="1">
      <c r="A443" s="6" t="s">
        <v>470</v>
      </c>
      <c r="B443" s="7">
        <v>9.76</v>
      </c>
      <c r="C443" s="7">
        <v>0</v>
      </c>
      <c r="D443" s="8">
        <f>0.34+0.16</f>
        <v>0.5</v>
      </c>
      <c r="E443" s="8">
        <v>0</v>
      </c>
      <c r="F443" s="31">
        <v>0.54</v>
      </c>
      <c r="G443" s="8">
        <v>2</v>
      </c>
      <c r="H443" s="8">
        <v>0.66</v>
      </c>
      <c r="I443" s="8">
        <v>0.55000000000000004</v>
      </c>
      <c r="J443" s="8">
        <v>0</v>
      </c>
      <c r="K443" s="8">
        <v>0.19</v>
      </c>
      <c r="L443" s="8">
        <v>0</v>
      </c>
      <c r="M443" s="8">
        <v>0.16</v>
      </c>
      <c r="N443" s="7">
        <v>0</v>
      </c>
      <c r="O443" s="7">
        <v>0.1</v>
      </c>
      <c r="P443" s="7">
        <v>0.04</v>
      </c>
      <c r="Q443" s="7">
        <v>0</v>
      </c>
      <c r="R443" s="8">
        <v>0</v>
      </c>
      <c r="S443" s="8">
        <v>0</v>
      </c>
      <c r="T443" s="8">
        <v>0.38</v>
      </c>
      <c r="U443" s="8">
        <f t="shared" si="16"/>
        <v>2.4299999999999997</v>
      </c>
      <c r="V443" s="31">
        <v>1.89</v>
      </c>
      <c r="W443" s="8">
        <v>0</v>
      </c>
      <c r="X443" s="8">
        <v>0.92</v>
      </c>
      <c r="Y443" s="8">
        <v>0.34</v>
      </c>
      <c r="Z443" s="8">
        <v>1.49</v>
      </c>
      <c r="AA443" s="8">
        <v>0</v>
      </c>
      <c r="AB443" s="7">
        <v>0</v>
      </c>
      <c r="AC443" s="7">
        <v>0</v>
      </c>
      <c r="AD443" s="9">
        <f t="shared" si="18"/>
        <v>0</v>
      </c>
      <c r="AE443" s="10" t="e">
        <f>#REF!+AD443</f>
        <v>#REF!</v>
      </c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</row>
    <row r="444" spans="1:50" s="12" customFormat="1">
      <c r="A444" s="6" t="s">
        <v>471</v>
      </c>
      <c r="B444" s="7">
        <v>6.44</v>
      </c>
      <c r="C444" s="7">
        <v>0</v>
      </c>
      <c r="D444" s="8">
        <v>0.34</v>
      </c>
      <c r="E444" s="8">
        <v>0</v>
      </c>
      <c r="F444" s="31">
        <v>0.54</v>
      </c>
      <c r="G444" s="8">
        <v>0.42</v>
      </c>
      <c r="H444" s="8">
        <v>0.53</v>
      </c>
      <c r="I444" s="8">
        <v>0.15</v>
      </c>
      <c r="J444" s="8">
        <v>0</v>
      </c>
      <c r="K444" s="8">
        <v>0.19</v>
      </c>
      <c r="L444" s="8">
        <v>0</v>
      </c>
      <c r="M444" s="8">
        <v>0.16</v>
      </c>
      <c r="N444" s="7">
        <v>0</v>
      </c>
      <c r="O444" s="7">
        <v>0</v>
      </c>
      <c r="P444" s="7">
        <v>0</v>
      </c>
      <c r="Q444" s="7">
        <v>0</v>
      </c>
      <c r="R444" s="8">
        <v>0</v>
      </c>
      <c r="S444" s="8">
        <v>0</v>
      </c>
      <c r="T444" s="8">
        <v>0.12</v>
      </c>
      <c r="U444" s="8">
        <f t="shared" si="16"/>
        <v>2.4299999999999997</v>
      </c>
      <c r="V444" s="31">
        <v>1.89</v>
      </c>
      <c r="W444" s="8">
        <v>0</v>
      </c>
      <c r="X444" s="8">
        <v>0.76</v>
      </c>
      <c r="Y444" s="8">
        <v>0.34</v>
      </c>
      <c r="Z444" s="8">
        <v>1</v>
      </c>
      <c r="AA444" s="8">
        <v>0</v>
      </c>
      <c r="AB444" s="7">
        <v>0</v>
      </c>
      <c r="AC444" s="7">
        <v>0</v>
      </c>
      <c r="AD444" s="9">
        <f t="shared" ref="AD444:AD475" si="19">B444-(C444+D444+E444+F444+G444+I444+K444+L444+M444+N444+O444+P444+Q444+R444+S444+T444+V444+X444+Y444+Z444+AA444+H444+W444+AB444+J444+AC444)</f>
        <v>0</v>
      </c>
      <c r="AE444" s="10" t="e">
        <f>#REF!+AD444</f>
        <v>#REF!</v>
      </c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</row>
    <row r="445" spans="1:50" s="12" customFormat="1">
      <c r="A445" s="6" t="s">
        <v>472</v>
      </c>
      <c r="B445" s="7">
        <v>6.44</v>
      </c>
      <c r="C445" s="7">
        <v>0</v>
      </c>
      <c r="D445" s="8">
        <v>0.34</v>
      </c>
      <c r="E445" s="8">
        <v>0</v>
      </c>
      <c r="F445" s="31">
        <v>0.54</v>
      </c>
      <c r="G445" s="8">
        <v>0.42</v>
      </c>
      <c r="H445" s="8">
        <v>0.53</v>
      </c>
      <c r="I445" s="8">
        <v>0.15</v>
      </c>
      <c r="J445" s="8">
        <v>0</v>
      </c>
      <c r="K445" s="8">
        <v>0.19</v>
      </c>
      <c r="L445" s="8">
        <v>0</v>
      </c>
      <c r="M445" s="8">
        <v>0.16</v>
      </c>
      <c r="N445" s="7">
        <v>0</v>
      </c>
      <c r="O445" s="7">
        <v>0</v>
      </c>
      <c r="P445" s="7">
        <v>0</v>
      </c>
      <c r="Q445" s="7">
        <v>0</v>
      </c>
      <c r="R445" s="8">
        <v>0</v>
      </c>
      <c r="S445" s="8">
        <v>0</v>
      </c>
      <c r="T445" s="8">
        <v>0.12</v>
      </c>
      <c r="U445" s="8">
        <f t="shared" si="16"/>
        <v>2.4299999999999997</v>
      </c>
      <c r="V445" s="31">
        <v>1.89</v>
      </c>
      <c r="W445" s="8">
        <v>0</v>
      </c>
      <c r="X445" s="8">
        <v>0.76</v>
      </c>
      <c r="Y445" s="8">
        <v>0.34</v>
      </c>
      <c r="Z445" s="8">
        <v>1</v>
      </c>
      <c r="AA445" s="8">
        <v>0</v>
      </c>
      <c r="AB445" s="7">
        <v>0</v>
      </c>
      <c r="AC445" s="7">
        <v>0</v>
      </c>
      <c r="AD445" s="9">
        <f t="shared" si="19"/>
        <v>0</v>
      </c>
      <c r="AE445" s="10" t="e">
        <f>#REF!+AD445</f>
        <v>#REF!</v>
      </c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</row>
    <row r="446" spans="1:50" s="12" customFormat="1">
      <c r="A446" s="6" t="s">
        <v>473</v>
      </c>
      <c r="B446" s="7">
        <v>7.97</v>
      </c>
      <c r="C446" s="7">
        <v>0</v>
      </c>
      <c r="D446" s="8">
        <f>0.34+0.15</f>
        <v>0.49</v>
      </c>
      <c r="E446" s="8">
        <v>0</v>
      </c>
      <c r="F446" s="31">
        <v>0.54</v>
      </c>
      <c r="G446" s="8">
        <v>1.2</v>
      </c>
      <c r="H446" s="8">
        <v>0.32</v>
      </c>
      <c r="I446" s="8">
        <v>0.15</v>
      </c>
      <c r="J446" s="8">
        <v>0</v>
      </c>
      <c r="K446" s="8">
        <v>0.19</v>
      </c>
      <c r="L446" s="8">
        <v>0</v>
      </c>
      <c r="M446" s="8">
        <v>0.16</v>
      </c>
      <c r="N446" s="7">
        <v>0</v>
      </c>
      <c r="O446" s="7">
        <v>0</v>
      </c>
      <c r="P446" s="7">
        <v>0.04</v>
      </c>
      <c r="Q446" s="7">
        <v>0</v>
      </c>
      <c r="R446" s="8">
        <v>0</v>
      </c>
      <c r="S446" s="8">
        <v>0</v>
      </c>
      <c r="T446" s="8">
        <v>0.31</v>
      </c>
      <c r="U446" s="8">
        <f t="shared" si="16"/>
        <v>2.4299999999999997</v>
      </c>
      <c r="V446" s="31">
        <v>1.89</v>
      </c>
      <c r="W446" s="8">
        <v>0</v>
      </c>
      <c r="X446" s="8">
        <v>0.85</v>
      </c>
      <c r="Y446" s="8">
        <v>0.34</v>
      </c>
      <c r="Z446" s="8">
        <v>1.49</v>
      </c>
      <c r="AA446" s="8">
        <v>0</v>
      </c>
      <c r="AB446" s="7">
        <v>0</v>
      </c>
      <c r="AC446" s="7">
        <v>0</v>
      </c>
      <c r="AD446" s="9">
        <f t="shared" si="19"/>
        <v>0</v>
      </c>
      <c r="AE446" s="10" t="e">
        <f>#REF!+AD446</f>
        <v>#REF!</v>
      </c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</row>
    <row r="447" spans="1:50" s="12" customFormat="1">
      <c r="A447" s="6" t="s">
        <v>474</v>
      </c>
      <c r="B447" s="7">
        <v>6.44</v>
      </c>
      <c r="C447" s="7">
        <v>0</v>
      </c>
      <c r="D447" s="8">
        <v>0.34</v>
      </c>
      <c r="E447" s="8">
        <v>0</v>
      </c>
      <c r="F447" s="31">
        <v>0.54</v>
      </c>
      <c r="G447" s="8">
        <v>0.42</v>
      </c>
      <c r="H447" s="8">
        <v>0.53</v>
      </c>
      <c r="I447" s="8">
        <v>0.15</v>
      </c>
      <c r="J447" s="8">
        <v>0</v>
      </c>
      <c r="K447" s="8">
        <v>0.19</v>
      </c>
      <c r="L447" s="8">
        <v>0</v>
      </c>
      <c r="M447" s="8">
        <v>0.16</v>
      </c>
      <c r="N447" s="7">
        <v>0</v>
      </c>
      <c r="O447" s="7">
        <v>0</v>
      </c>
      <c r="P447" s="7">
        <v>0</v>
      </c>
      <c r="Q447" s="7">
        <v>0</v>
      </c>
      <c r="R447" s="8">
        <v>0</v>
      </c>
      <c r="S447" s="8">
        <v>0</v>
      </c>
      <c r="T447" s="8">
        <v>0.12</v>
      </c>
      <c r="U447" s="8">
        <f t="shared" si="16"/>
        <v>2.4299999999999997</v>
      </c>
      <c r="V447" s="31">
        <v>1.89</v>
      </c>
      <c r="W447" s="8">
        <v>0</v>
      </c>
      <c r="X447" s="8">
        <v>0.76</v>
      </c>
      <c r="Y447" s="8">
        <v>0.34</v>
      </c>
      <c r="Z447" s="8">
        <v>1</v>
      </c>
      <c r="AA447" s="8">
        <v>0</v>
      </c>
      <c r="AB447" s="7">
        <v>0</v>
      </c>
      <c r="AC447" s="7">
        <v>0</v>
      </c>
      <c r="AD447" s="9">
        <f t="shared" si="19"/>
        <v>0</v>
      </c>
      <c r="AE447" s="10" t="e">
        <f>#REF!+AD447</f>
        <v>#REF!</v>
      </c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</row>
    <row r="448" spans="1:50" s="12" customFormat="1">
      <c r="A448" s="6" t="s">
        <v>475</v>
      </c>
      <c r="B448" s="7">
        <v>6.44</v>
      </c>
      <c r="C448" s="7">
        <v>0</v>
      </c>
      <c r="D448" s="8">
        <v>0.34</v>
      </c>
      <c r="E448" s="8">
        <v>0</v>
      </c>
      <c r="F448" s="31">
        <v>0.54</v>
      </c>
      <c r="G448" s="8">
        <v>0.42</v>
      </c>
      <c r="H448" s="8">
        <v>0.53</v>
      </c>
      <c r="I448" s="8">
        <v>0.15</v>
      </c>
      <c r="J448" s="8">
        <v>0</v>
      </c>
      <c r="K448" s="8">
        <v>0.19</v>
      </c>
      <c r="L448" s="8">
        <v>0</v>
      </c>
      <c r="M448" s="8">
        <v>0.16</v>
      </c>
      <c r="N448" s="7">
        <v>0</v>
      </c>
      <c r="O448" s="7">
        <v>0</v>
      </c>
      <c r="P448" s="7">
        <v>0</v>
      </c>
      <c r="Q448" s="7">
        <v>0</v>
      </c>
      <c r="R448" s="8">
        <v>0</v>
      </c>
      <c r="S448" s="8">
        <v>0</v>
      </c>
      <c r="T448" s="8">
        <v>0.12</v>
      </c>
      <c r="U448" s="8">
        <f t="shared" si="16"/>
        <v>2.4299999999999997</v>
      </c>
      <c r="V448" s="31">
        <v>1.89</v>
      </c>
      <c r="W448" s="8">
        <v>0</v>
      </c>
      <c r="X448" s="8">
        <v>0.76</v>
      </c>
      <c r="Y448" s="8">
        <v>0.34</v>
      </c>
      <c r="Z448" s="8">
        <v>1</v>
      </c>
      <c r="AA448" s="8">
        <v>0</v>
      </c>
      <c r="AB448" s="7">
        <v>0</v>
      </c>
      <c r="AC448" s="7">
        <v>0</v>
      </c>
      <c r="AD448" s="9">
        <f t="shared" si="19"/>
        <v>0</v>
      </c>
      <c r="AE448" s="10" t="e">
        <f>#REF!+AD448</f>
        <v>#REF!</v>
      </c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</row>
    <row r="449" spans="1:50" s="12" customFormat="1">
      <c r="A449" s="6" t="s">
        <v>476</v>
      </c>
      <c r="B449" s="7">
        <v>7.97</v>
      </c>
      <c r="C449" s="7">
        <v>0</v>
      </c>
      <c r="D449" s="8">
        <f>0.34+0.15</f>
        <v>0.49</v>
      </c>
      <c r="E449" s="8">
        <v>0</v>
      </c>
      <c r="F449" s="31">
        <v>0.54</v>
      </c>
      <c r="G449" s="8">
        <v>1.2</v>
      </c>
      <c r="H449" s="8">
        <v>0.32</v>
      </c>
      <c r="I449" s="8">
        <v>0.15</v>
      </c>
      <c r="J449" s="8">
        <v>0</v>
      </c>
      <c r="K449" s="8">
        <v>0.19</v>
      </c>
      <c r="L449" s="8">
        <v>0</v>
      </c>
      <c r="M449" s="8">
        <v>0.16</v>
      </c>
      <c r="N449" s="7">
        <v>0</v>
      </c>
      <c r="O449" s="7">
        <v>0</v>
      </c>
      <c r="P449" s="7">
        <v>0.04</v>
      </c>
      <c r="Q449" s="7">
        <v>0</v>
      </c>
      <c r="R449" s="8">
        <v>0</v>
      </c>
      <c r="S449" s="8">
        <v>0</v>
      </c>
      <c r="T449" s="8">
        <v>0.31</v>
      </c>
      <c r="U449" s="8">
        <f t="shared" si="16"/>
        <v>2.4299999999999997</v>
      </c>
      <c r="V449" s="31">
        <v>1.89</v>
      </c>
      <c r="W449" s="8">
        <v>0</v>
      </c>
      <c r="X449" s="8">
        <v>0.85</v>
      </c>
      <c r="Y449" s="8">
        <v>0.34</v>
      </c>
      <c r="Z449" s="8">
        <v>1.49</v>
      </c>
      <c r="AA449" s="8">
        <v>0</v>
      </c>
      <c r="AB449" s="7">
        <v>0</v>
      </c>
      <c r="AC449" s="7">
        <v>0</v>
      </c>
      <c r="AD449" s="9">
        <f t="shared" si="19"/>
        <v>0</v>
      </c>
      <c r="AE449" s="10" t="e">
        <f>#REF!+AD449</f>
        <v>#REF!</v>
      </c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</row>
    <row r="450" spans="1:50" s="12" customFormat="1">
      <c r="A450" s="6" t="s">
        <v>477</v>
      </c>
      <c r="B450" s="7">
        <v>6.44</v>
      </c>
      <c r="C450" s="7">
        <v>0</v>
      </c>
      <c r="D450" s="8">
        <v>0.34</v>
      </c>
      <c r="E450" s="8">
        <v>0</v>
      </c>
      <c r="F450" s="31">
        <v>0.54</v>
      </c>
      <c r="G450" s="8">
        <v>0.42</v>
      </c>
      <c r="H450" s="8">
        <v>0.39</v>
      </c>
      <c r="I450" s="8">
        <v>0.15</v>
      </c>
      <c r="J450" s="8">
        <v>0</v>
      </c>
      <c r="K450" s="8">
        <v>0.19</v>
      </c>
      <c r="L450" s="8">
        <v>0</v>
      </c>
      <c r="M450" s="8">
        <v>0.16</v>
      </c>
      <c r="N450" s="7">
        <v>0</v>
      </c>
      <c r="O450" s="7">
        <v>0.1</v>
      </c>
      <c r="P450" s="7">
        <v>0.04</v>
      </c>
      <c r="Q450" s="7">
        <v>0</v>
      </c>
      <c r="R450" s="8">
        <v>0</v>
      </c>
      <c r="S450" s="8">
        <v>0</v>
      </c>
      <c r="T450" s="8">
        <v>0.12</v>
      </c>
      <c r="U450" s="8">
        <f t="shared" si="16"/>
        <v>2.4299999999999997</v>
      </c>
      <c r="V450" s="31">
        <v>1.89</v>
      </c>
      <c r="W450" s="8">
        <v>0</v>
      </c>
      <c r="X450" s="8">
        <v>0.76</v>
      </c>
      <c r="Y450" s="8">
        <v>0.34</v>
      </c>
      <c r="Z450" s="8">
        <v>1</v>
      </c>
      <c r="AA450" s="8">
        <v>0</v>
      </c>
      <c r="AB450" s="7">
        <v>0</v>
      </c>
      <c r="AC450" s="7">
        <v>0</v>
      </c>
      <c r="AD450" s="9">
        <f t="shared" si="19"/>
        <v>0</v>
      </c>
      <c r="AE450" s="10" t="e">
        <f>#REF!+AD450</f>
        <v>#REF!</v>
      </c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</row>
    <row r="451" spans="1:50" s="12" customFormat="1">
      <c r="A451" s="6" t="s">
        <v>478</v>
      </c>
      <c r="B451" s="7">
        <v>7.97</v>
      </c>
      <c r="C451" s="7">
        <v>0</v>
      </c>
      <c r="D451" s="8">
        <f>0.34+0.15</f>
        <v>0.49</v>
      </c>
      <c r="E451" s="8">
        <v>0</v>
      </c>
      <c r="F451" s="31">
        <v>0.54</v>
      </c>
      <c r="G451" s="8">
        <v>1.2</v>
      </c>
      <c r="H451" s="8">
        <v>0.32</v>
      </c>
      <c r="I451" s="8">
        <v>0.15</v>
      </c>
      <c r="J451" s="8">
        <v>0</v>
      </c>
      <c r="K451" s="8">
        <v>0.19</v>
      </c>
      <c r="L451" s="8">
        <v>0</v>
      </c>
      <c r="M451" s="8">
        <v>0.16</v>
      </c>
      <c r="N451" s="7">
        <v>0</v>
      </c>
      <c r="O451" s="7">
        <v>0</v>
      </c>
      <c r="P451" s="7">
        <v>0.04</v>
      </c>
      <c r="Q451" s="7">
        <v>0</v>
      </c>
      <c r="R451" s="8">
        <v>0</v>
      </c>
      <c r="S451" s="8">
        <v>0</v>
      </c>
      <c r="T451" s="8">
        <v>0.31</v>
      </c>
      <c r="U451" s="8">
        <f t="shared" si="16"/>
        <v>2.4299999999999997</v>
      </c>
      <c r="V451" s="31">
        <v>1.89</v>
      </c>
      <c r="W451" s="8">
        <v>0</v>
      </c>
      <c r="X451" s="8">
        <v>0.85</v>
      </c>
      <c r="Y451" s="8">
        <v>0.34</v>
      </c>
      <c r="Z451" s="8">
        <v>1.49</v>
      </c>
      <c r="AA451" s="8">
        <v>0</v>
      </c>
      <c r="AB451" s="7">
        <v>0</v>
      </c>
      <c r="AC451" s="7">
        <v>0</v>
      </c>
      <c r="AD451" s="9">
        <f t="shared" si="19"/>
        <v>0</v>
      </c>
      <c r="AE451" s="10" t="e">
        <f>#REF!+AD451</f>
        <v>#REF!</v>
      </c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</row>
    <row r="452" spans="1:50" s="12" customFormat="1">
      <c r="A452" s="6" t="s">
        <v>479</v>
      </c>
      <c r="B452" s="7">
        <v>7.97</v>
      </c>
      <c r="C452" s="7">
        <v>0</v>
      </c>
      <c r="D452" s="8">
        <f>0.34+0.15</f>
        <v>0.49</v>
      </c>
      <c r="E452" s="8">
        <v>0</v>
      </c>
      <c r="F452" s="31">
        <v>0.54</v>
      </c>
      <c r="G452" s="8">
        <v>1.2</v>
      </c>
      <c r="H452" s="8">
        <v>0.32</v>
      </c>
      <c r="I452" s="8">
        <v>0.15</v>
      </c>
      <c r="J452" s="8">
        <v>0</v>
      </c>
      <c r="K452" s="8">
        <v>0.19</v>
      </c>
      <c r="L452" s="8">
        <v>0</v>
      </c>
      <c r="M452" s="8">
        <v>0.16</v>
      </c>
      <c r="N452" s="7">
        <v>0</v>
      </c>
      <c r="O452" s="7">
        <v>0</v>
      </c>
      <c r="P452" s="7">
        <v>0.04</v>
      </c>
      <c r="Q452" s="7">
        <v>0</v>
      </c>
      <c r="R452" s="8">
        <v>0</v>
      </c>
      <c r="S452" s="8">
        <v>0</v>
      </c>
      <c r="T452" s="8">
        <v>0.31</v>
      </c>
      <c r="U452" s="8">
        <f t="shared" ref="U452:U509" si="20">F452+V452</f>
        <v>2.4299999999999997</v>
      </c>
      <c r="V452" s="31">
        <v>1.89</v>
      </c>
      <c r="W452" s="8">
        <v>0</v>
      </c>
      <c r="X452" s="8">
        <v>0.85</v>
      </c>
      <c r="Y452" s="8">
        <v>0.34</v>
      </c>
      <c r="Z452" s="8">
        <v>1.49</v>
      </c>
      <c r="AA452" s="8">
        <v>0</v>
      </c>
      <c r="AB452" s="7">
        <v>0</v>
      </c>
      <c r="AC452" s="7">
        <v>0</v>
      </c>
      <c r="AD452" s="9">
        <f t="shared" si="19"/>
        <v>0</v>
      </c>
      <c r="AE452" s="10" t="e">
        <f>#REF!+AD452</f>
        <v>#REF!</v>
      </c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</row>
    <row r="453" spans="1:50" s="12" customFormat="1">
      <c r="A453" s="6" t="s">
        <v>480</v>
      </c>
      <c r="B453" s="7">
        <v>7.97</v>
      </c>
      <c r="C453" s="7">
        <v>0</v>
      </c>
      <c r="D453" s="8">
        <f>0.34+0.15</f>
        <v>0.49</v>
      </c>
      <c r="E453" s="8">
        <v>0</v>
      </c>
      <c r="F453" s="31">
        <v>0.54</v>
      </c>
      <c r="G453" s="8">
        <v>1.2</v>
      </c>
      <c r="H453" s="8">
        <v>0.32</v>
      </c>
      <c r="I453" s="8">
        <v>0.15</v>
      </c>
      <c r="J453" s="8">
        <v>0</v>
      </c>
      <c r="K453" s="8">
        <v>0.19</v>
      </c>
      <c r="L453" s="8">
        <v>0</v>
      </c>
      <c r="M453" s="8">
        <v>0.16</v>
      </c>
      <c r="N453" s="7">
        <v>0</v>
      </c>
      <c r="O453" s="7">
        <v>0</v>
      </c>
      <c r="P453" s="7">
        <v>0.04</v>
      </c>
      <c r="Q453" s="7">
        <v>0</v>
      </c>
      <c r="R453" s="8">
        <v>0</v>
      </c>
      <c r="S453" s="8">
        <v>0</v>
      </c>
      <c r="T453" s="8">
        <v>0.31</v>
      </c>
      <c r="U453" s="8">
        <f t="shared" si="20"/>
        <v>2.4299999999999997</v>
      </c>
      <c r="V453" s="31">
        <v>1.89</v>
      </c>
      <c r="W453" s="8">
        <v>0</v>
      </c>
      <c r="X453" s="8">
        <v>0.85</v>
      </c>
      <c r="Y453" s="8">
        <v>0.34</v>
      </c>
      <c r="Z453" s="8">
        <v>1.49</v>
      </c>
      <c r="AA453" s="8">
        <v>0</v>
      </c>
      <c r="AB453" s="7">
        <v>0</v>
      </c>
      <c r="AC453" s="7">
        <v>0</v>
      </c>
      <c r="AD453" s="9">
        <f t="shared" si="19"/>
        <v>0</v>
      </c>
      <c r="AE453" s="10" t="e">
        <f>#REF!+AD453</f>
        <v>#REF!</v>
      </c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</row>
    <row r="454" spans="1:50" s="12" customFormat="1">
      <c r="A454" s="6" t="s">
        <v>481</v>
      </c>
      <c r="B454" s="7">
        <v>7.97</v>
      </c>
      <c r="C454" s="7">
        <v>0</v>
      </c>
      <c r="D454" s="8">
        <f>0.34+0.15</f>
        <v>0.49</v>
      </c>
      <c r="E454" s="8">
        <v>0</v>
      </c>
      <c r="F454" s="31">
        <v>0.54</v>
      </c>
      <c r="G454" s="8">
        <v>1.2</v>
      </c>
      <c r="H454" s="8">
        <v>0.32</v>
      </c>
      <c r="I454" s="8">
        <v>0.15</v>
      </c>
      <c r="J454" s="8">
        <v>0</v>
      </c>
      <c r="K454" s="8">
        <v>0.19</v>
      </c>
      <c r="L454" s="8">
        <v>0</v>
      </c>
      <c r="M454" s="8">
        <v>0.16</v>
      </c>
      <c r="N454" s="7">
        <v>0</v>
      </c>
      <c r="O454" s="7">
        <v>0</v>
      </c>
      <c r="P454" s="7">
        <v>0.04</v>
      </c>
      <c r="Q454" s="7">
        <v>0</v>
      </c>
      <c r="R454" s="8">
        <v>0</v>
      </c>
      <c r="S454" s="8">
        <v>0</v>
      </c>
      <c r="T454" s="8">
        <v>0.31</v>
      </c>
      <c r="U454" s="8">
        <f t="shared" si="20"/>
        <v>2.4299999999999997</v>
      </c>
      <c r="V454" s="31">
        <v>1.89</v>
      </c>
      <c r="W454" s="8">
        <v>0</v>
      </c>
      <c r="X454" s="8">
        <v>0.85</v>
      </c>
      <c r="Y454" s="8">
        <v>0.34</v>
      </c>
      <c r="Z454" s="8">
        <v>1.49</v>
      </c>
      <c r="AA454" s="8">
        <v>0</v>
      </c>
      <c r="AB454" s="7">
        <v>0</v>
      </c>
      <c r="AC454" s="7">
        <v>0</v>
      </c>
      <c r="AD454" s="9">
        <f t="shared" si="19"/>
        <v>0</v>
      </c>
      <c r="AE454" s="10" t="e">
        <f>#REF!+AD454</f>
        <v>#REF!</v>
      </c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</row>
    <row r="455" spans="1:50" s="12" customFormat="1">
      <c r="A455" s="6" t="s">
        <v>482</v>
      </c>
      <c r="B455" s="7">
        <v>6.44</v>
      </c>
      <c r="C455" s="7">
        <v>0</v>
      </c>
      <c r="D455" s="8">
        <v>0.34</v>
      </c>
      <c r="E455" s="8">
        <v>0</v>
      </c>
      <c r="F455" s="31">
        <v>0.54</v>
      </c>
      <c r="G455" s="8">
        <v>0.42</v>
      </c>
      <c r="H455" s="8">
        <v>0.39</v>
      </c>
      <c r="I455" s="8">
        <v>0.15</v>
      </c>
      <c r="J455" s="8">
        <v>0</v>
      </c>
      <c r="K455" s="8">
        <v>0.19</v>
      </c>
      <c r="L455" s="8">
        <v>0</v>
      </c>
      <c r="M455" s="8">
        <v>0.16</v>
      </c>
      <c r="N455" s="7">
        <v>0</v>
      </c>
      <c r="O455" s="7">
        <v>0.1</v>
      </c>
      <c r="P455" s="7">
        <v>0.04</v>
      </c>
      <c r="Q455" s="7">
        <v>0</v>
      </c>
      <c r="R455" s="8">
        <v>0</v>
      </c>
      <c r="S455" s="8">
        <v>0</v>
      </c>
      <c r="T455" s="8">
        <v>0.12</v>
      </c>
      <c r="U455" s="8">
        <f t="shared" si="20"/>
        <v>2.4299999999999997</v>
      </c>
      <c r="V455" s="31">
        <v>1.89</v>
      </c>
      <c r="W455" s="8">
        <v>0</v>
      </c>
      <c r="X455" s="8">
        <v>0.76</v>
      </c>
      <c r="Y455" s="8">
        <v>0.34</v>
      </c>
      <c r="Z455" s="8">
        <v>1</v>
      </c>
      <c r="AA455" s="8">
        <v>0</v>
      </c>
      <c r="AB455" s="7">
        <v>0</v>
      </c>
      <c r="AC455" s="7">
        <v>0</v>
      </c>
      <c r="AD455" s="9">
        <f t="shared" si="19"/>
        <v>0</v>
      </c>
      <c r="AE455" s="10" t="e">
        <f>#REF!+AD455</f>
        <v>#REF!</v>
      </c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</row>
    <row r="456" spans="1:50" s="12" customFormat="1">
      <c r="A456" s="6" t="s">
        <v>483</v>
      </c>
      <c r="B456" s="7">
        <v>6.44</v>
      </c>
      <c r="C456" s="7">
        <v>0</v>
      </c>
      <c r="D456" s="8">
        <v>0.34</v>
      </c>
      <c r="E456" s="8">
        <v>0</v>
      </c>
      <c r="F456" s="31">
        <v>0.54</v>
      </c>
      <c r="G456" s="8">
        <v>0.42</v>
      </c>
      <c r="H456" s="8">
        <v>0.39</v>
      </c>
      <c r="I456" s="8">
        <v>0.15</v>
      </c>
      <c r="J456" s="8">
        <v>0</v>
      </c>
      <c r="K456" s="8">
        <v>0.19</v>
      </c>
      <c r="L456" s="8">
        <v>0</v>
      </c>
      <c r="M456" s="8">
        <v>0.16</v>
      </c>
      <c r="N456" s="7">
        <v>0</v>
      </c>
      <c r="O456" s="7">
        <v>0.1</v>
      </c>
      <c r="P456" s="7">
        <v>0.04</v>
      </c>
      <c r="Q456" s="7">
        <v>0</v>
      </c>
      <c r="R456" s="8">
        <v>0</v>
      </c>
      <c r="S456" s="8">
        <v>0</v>
      </c>
      <c r="T456" s="8">
        <v>0.12</v>
      </c>
      <c r="U456" s="8">
        <f t="shared" si="20"/>
        <v>2.4299999999999997</v>
      </c>
      <c r="V456" s="31">
        <v>1.89</v>
      </c>
      <c r="W456" s="8">
        <v>0</v>
      </c>
      <c r="X456" s="8">
        <v>0.76</v>
      </c>
      <c r="Y456" s="8">
        <v>0.34</v>
      </c>
      <c r="Z456" s="8">
        <v>1</v>
      </c>
      <c r="AA456" s="8">
        <v>0</v>
      </c>
      <c r="AB456" s="7">
        <v>0</v>
      </c>
      <c r="AC456" s="7">
        <v>0</v>
      </c>
      <c r="AD456" s="9">
        <f t="shared" si="19"/>
        <v>0</v>
      </c>
      <c r="AE456" s="10" t="e">
        <f>#REF!+AD456</f>
        <v>#REF!</v>
      </c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</row>
    <row r="457" spans="1:50" s="12" customFormat="1">
      <c r="A457" s="6" t="s">
        <v>484</v>
      </c>
      <c r="B457" s="7">
        <v>6.44</v>
      </c>
      <c r="C457" s="7">
        <v>0</v>
      </c>
      <c r="D457" s="8">
        <v>0.34</v>
      </c>
      <c r="E457" s="8">
        <v>0</v>
      </c>
      <c r="F457" s="31">
        <v>0.54</v>
      </c>
      <c r="G457" s="8">
        <v>0.42</v>
      </c>
      <c r="H457" s="8">
        <v>0.39</v>
      </c>
      <c r="I457" s="8">
        <v>0.15</v>
      </c>
      <c r="J457" s="8">
        <v>0</v>
      </c>
      <c r="K457" s="8">
        <v>0.19</v>
      </c>
      <c r="L457" s="8">
        <v>0</v>
      </c>
      <c r="M457" s="8">
        <v>0.16</v>
      </c>
      <c r="N457" s="7">
        <v>0</v>
      </c>
      <c r="O457" s="7">
        <v>0.1</v>
      </c>
      <c r="P457" s="7">
        <v>0.04</v>
      </c>
      <c r="Q457" s="7">
        <v>0</v>
      </c>
      <c r="R457" s="8">
        <v>0</v>
      </c>
      <c r="S457" s="8">
        <v>0</v>
      </c>
      <c r="T457" s="8">
        <v>0.12</v>
      </c>
      <c r="U457" s="8">
        <f t="shared" si="20"/>
        <v>2.4299999999999997</v>
      </c>
      <c r="V457" s="31">
        <v>1.89</v>
      </c>
      <c r="W457" s="8">
        <v>0</v>
      </c>
      <c r="X457" s="8">
        <v>0.76</v>
      </c>
      <c r="Y457" s="8">
        <v>0.34</v>
      </c>
      <c r="Z457" s="8">
        <v>1</v>
      </c>
      <c r="AA457" s="8">
        <v>0</v>
      </c>
      <c r="AB457" s="7">
        <v>0</v>
      </c>
      <c r="AC457" s="7">
        <v>0</v>
      </c>
      <c r="AD457" s="9">
        <f t="shared" si="19"/>
        <v>0</v>
      </c>
      <c r="AE457" s="10" t="e">
        <f>#REF!+AD457</f>
        <v>#REF!</v>
      </c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</row>
    <row r="458" spans="1:50" s="12" customFormat="1">
      <c r="A458" s="6" t="s">
        <v>485</v>
      </c>
      <c r="B458" s="7">
        <v>6.44</v>
      </c>
      <c r="C458" s="7">
        <v>0</v>
      </c>
      <c r="D458" s="8">
        <v>0.34</v>
      </c>
      <c r="E458" s="8">
        <v>0</v>
      </c>
      <c r="F458" s="31">
        <v>0.54</v>
      </c>
      <c r="G458" s="8">
        <v>0.42</v>
      </c>
      <c r="H458" s="8">
        <v>0.39</v>
      </c>
      <c r="I458" s="8">
        <v>0.15</v>
      </c>
      <c r="J458" s="8">
        <v>0</v>
      </c>
      <c r="K458" s="8">
        <v>0.19</v>
      </c>
      <c r="L458" s="8">
        <v>0</v>
      </c>
      <c r="M458" s="8">
        <v>0.16</v>
      </c>
      <c r="N458" s="7">
        <v>0</v>
      </c>
      <c r="O458" s="7">
        <v>0.1</v>
      </c>
      <c r="P458" s="7">
        <v>0.04</v>
      </c>
      <c r="Q458" s="7">
        <v>0</v>
      </c>
      <c r="R458" s="8">
        <v>0</v>
      </c>
      <c r="S458" s="8">
        <v>0</v>
      </c>
      <c r="T458" s="8">
        <v>0.12</v>
      </c>
      <c r="U458" s="8">
        <f t="shared" si="20"/>
        <v>2.4299999999999997</v>
      </c>
      <c r="V458" s="31">
        <v>1.89</v>
      </c>
      <c r="W458" s="8">
        <v>0</v>
      </c>
      <c r="X458" s="8">
        <v>0.76</v>
      </c>
      <c r="Y458" s="8">
        <v>0.34</v>
      </c>
      <c r="Z458" s="8">
        <v>1</v>
      </c>
      <c r="AA458" s="8">
        <v>0</v>
      </c>
      <c r="AB458" s="7">
        <v>0</v>
      </c>
      <c r="AC458" s="7">
        <v>0</v>
      </c>
      <c r="AD458" s="9">
        <f t="shared" si="19"/>
        <v>0</v>
      </c>
      <c r="AE458" s="10" t="e">
        <f>#REF!+AD458</f>
        <v>#REF!</v>
      </c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</row>
    <row r="459" spans="1:50" s="12" customFormat="1">
      <c r="A459" s="6" t="s">
        <v>486</v>
      </c>
      <c r="B459" s="7">
        <v>6.44</v>
      </c>
      <c r="C459" s="7">
        <v>0</v>
      </c>
      <c r="D459" s="8">
        <v>0.34</v>
      </c>
      <c r="E459" s="8">
        <v>0</v>
      </c>
      <c r="F459" s="31">
        <v>0.54</v>
      </c>
      <c r="G459" s="8">
        <v>0.42</v>
      </c>
      <c r="H459" s="8">
        <v>0.39</v>
      </c>
      <c r="I459" s="8">
        <v>0.15</v>
      </c>
      <c r="J459" s="8">
        <v>0</v>
      </c>
      <c r="K459" s="8">
        <v>0.19</v>
      </c>
      <c r="L459" s="8">
        <v>0</v>
      </c>
      <c r="M459" s="8">
        <v>0.16</v>
      </c>
      <c r="N459" s="7">
        <v>0</v>
      </c>
      <c r="O459" s="7">
        <v>0.1</v>
      </c>
      <c r="P459" s="7">
        <v>0.04</v>
      </c>
      <c r="Q459" s="7">
        <v>0</v>
      </c>
      <c r="R459" s="8">
        <v>0</v>
      </c>
      <c r="S459" s="8">
        <v>0</v>
      </c>
      <c r="T459" s="8">
        <v>0.12</v>
      </c>
      <c r="U459" s="8">
        <f t="shared" si="20"/>
        <v>2.4299999999999997</v>
      </c>
      <c r="V459" s="31">
        <v>1.89</v>
      </c>
      <c r="W459" s="8">
        <v>0</v>
      </c>
      <c r="X459" s="8">
        <v>0.76</v>
      </c>
      <c r="Y459" s="8">
        <v>0.34</v>
      </c>
      <c r="Z459" s="8">
        <v>1</v>
      </c>
      <c r="AA459" s="8">
        <v>0</v>
      </c>
      <c r="AB459" s="7">
        <v>0</v>
      </c>
      <c r="AC459" s="7">
        <v>0</v>
      </c>
      <c r="AD459" s="9">
        <f t="shared" si="19"/>
        <v>0</v>
      </c>
      <c r="AE459" s="10" t="e">
        <f>#REF!+AD459</f>
        <v>#REF!</v>
      </c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</row>
    <row r="460" spans="1:50" s="12" customFormat="1">
      <c r="A460" s="6" t="s">
        <v>487</v>
      </c>
      <c r="B460" s="7">
        <v>7.97</v>
      </c>
      <c r="C460" s="7">
        <v>0</v>
      </c>
      <c r="D460" s="8">
        <f>0.34+0.15</f>
        <v>0.49</v>
      </c>
      <c r="E460" s="8">
        <v>0</v>
      </c>
      <c r="F460" s="31">
        <v>0.54</v>
      </c>
      <c r="G460" s="8">
        <v>1.2</v>
      </c>
      <c r="H460" s="8">
        <v>0.32</v>
      </c>
      <c r="I460" s="8">
        <v>0.15</v>
      </c>
      <c r="J460" s="8">
        <v>0</v>
      </c>
      <c r="K460" s="8">
        <v>0.19</v>
      </c>
      <c r="L460" s="8">
        <v>0</v>
      </c>
      <c r="M460" s="8">
        <v>0.16</v>
      </c>
      <c r="N460" s="7">
        <v>0</v>
      </c>
      <c r="O460" s="7">
        <v>0</v>
      </c>
      <c r="P460" s="7">
        <v>0.04</v>
      </c>
      <c r="Q460" s="7">
        <v>0</v>
      </c>
      <c r="R460" s="8">
        <v>0</v>
      </c>
      <c r="S460" s="8">
        <v>0</v>
      </c>
      <c r="T460" s="8">
        <v>0.31</v>
      </c>
      <c r="U460" s="8">
        <f t="shared" si="20"/>
        <v>2.4299999999999997</v>
      </c>
      <c r="V460" s="31">
        <v>1.89</v>
      </c>
      <c r="W460" s="8">
        <v>0</v>
      </c>
      <c r="X460" s="8">
        <v>0.85</v>
      </c>
      <c r="Y460" s="8">
        <v>0.34</v>
      </c>
      <c r="Z460" s="8">
        <v>1.49</v>
      </c>
      <c r="AA460" s="8">
        <v>0</v>
      </c>
      <c r="AB460" s="7">
        <v>0</v>
      </c>
      <c r="AC460" s="7">
        <v>0</v>
      </c>
      <c r="AD460" s="9">
        <f t="shared" si="19"/>
        <v>0</v>
      </c>
      <c r="AE460" s="10" t="e">
        <f>#REF!+AD460</f>
        <v>#REF!</v>
      </c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</row>
    <row r="461" spans="1:50" s="12" customFormat="1">
      <c r="A461" s="6" t="s">
        <v>488</v>
      </c>
      <c r="B461" s="7">
        <v>9.76</v>
      </c>
      <c r="C461" s="7">
        <v>0</v>
      </c>
      <c r="D461" s="8">
        <f>0.34+0.16</f>
        <v>0.5</v>
      </c>
      <c r="E461" s="8">
        <v>0</v>
      </c>
      <c r="F461" s="31">
        <v>0.54</v>
      </c>
      <c r="G461" s="8">
        <v>2</v>
      </c>
      <c r="H461" s="8">
        <v>0.66</v>
      </c>
      <c r="I461" s="8">
        <v>0.55000000000000004</v>
      </c>
      <c r="J461" s="8">
        <v>0</v>
      </c>
      <c r="K461" s="8">
        <v>0.19</v>
      </c>
      <c r="L461" s="8">
        <v>0</v>
      </c>
      <c r="M461" s="8">
        <v>0.16</v>
      </c>
      <c r="N461" s="7">
        <v>0</v>
      </c>
      <c r="O461" s="7">
        <v>0.1</v>
      </c>
      <c r="P461" s="7">
        <v>0.04</v>
      </c>
      <c r="Q461" s="7">
        <v>0</v>
      </c>
      <c r="R461" s="8">
        <v>0</v>
      </c>
      <c r="S461" s="8">
        <v>0</v>
      </c>
      <c r="T461" s="8">
        <v>0.38</v>
      </c>
      <c r="U461" s="8">
        <f t="shared" si="20"/>
        <v>2.4299999999999997</v>
      </c>
      <c r="V461" s="31">
        <v>1.89</v>
      </c>
      <c r="W461" s="8">
        <v>0</v>
      </c>
      <c r="X461" s="8">
        <v>0.92</v>
      </c>
      <c r="Y461" s="8">
        <v>0.34</v>
      </c>
      <c r="Z461" s="8">
        <v>1.49</v>
      </c>
      <c r="AA461" s="8">
        <v>0</v>
      </c>
      <c r="AB461" s="7">
        <v>0</v>
      </c>
      <c r="AC461" s="7">
        <v>0</v>
      </c>
      <c r="AD461" s="9">
        <f t="shared" si="19"/>
        <v>0</v>
      </c>
      <c r="AE461" s="10" t="e">
        <f>#REF!+AD461</f>
        <v>#REF!</v>
      </c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</row>
    <row r="462" spans="1:50" s="12" customFormat="1">
      <c r="A462" s="6" t="s">
        <v>489</v>
      </c>
      <c r="B462" s="7">
        <v>9.76</v>
      </c>
      <c r="C462" s="7">
        <v>0</v>
      </c>
      <c r="D462" s="8">
        <f>0.34+0.16</f>
        <v>0.5</v>
      </c>
      <c r="E462" s="8">
        <v>0</v>
      </c>
      <c r="F462" s="31">
        <v>0.54</v>
      </c>
      <c r="G462" s="8">
        <v>2</v>
      </c>
      <c r="H462" s="8">
        <v>0.66</v>
      </c>
      <c r="I462" s="8">
        <v>0.55000000000000004</v>
      </c>
      <c r="J462" s="8">
        <v>0</v>
      </c>
      <c r="K462" s="8">
        <v>0.19</v>
      </c>
      <c r="L462" s="8">
        <v>0</v>
      </c>
      <c r="M462" s="8">
        <v>0.16</v>
      </c>
      <c r="N462" s="7">
        <v>0</v>
      </c>
      <c r="O462" s="7">
        <v>0.1</v>
      </c>
      <c r="P462" s="7">
        <v>0.04</v>
      </c>
      <c r="Q462" s="7">
        <v>0</v>
      </c>
      <c r="R462" s="8">
        <v>0</v>
      </c>
      <c r="S462" s="8">
        <v>0</v>
      </c>
      <c r="T462" s="8">
        <v>0.38</v>
      </c>
      <c r="U462" s="8">
        <f t="shared" si="20"/>
        <v>2.4299999999999997</v>
      </c>
      <c r="V462" s="31">
        <v>1.89</v>
      </c>
      <c r="W462" s="8">
        <v>0</v>
      </c>
      <c r="X462" s="8">
        <v>0.92</v>
      </c>
      <c r="Y462" s="8">
        <v>0.34</v>
      </c>
      <c r="Z462" s="8">
        <v>1.49</v>
      </c>
      <c r="AA462" s="8">
        <v>0</v>
      </c>
      <c r="AB462" s="7">
        <v>0</v>
      </c>
      <c r="AC462" s="7">
        <v>0</v>
      </c>
      <c r="AD462" s="9">
        <f t="shared" si="19"/>
        <v>0</v>
      </c>
      <c r="AE462" s="10" t="e">
        <f>#REF!+AD462</f>
        <v>#REF!</v>
      </c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</row>
    <row r="463" spans="1:50" s="12" customFormat="1">
      <c r="A463" s="6" t="s">
        <v>490</v>
      </c>
      <c r="B463" s="7">
        <v>5.75</v>
      </c>
      <c r="C463" s="7">
        <v>0</v>
      </c>
      <c r="D463" s="8">
        <v>0.34</v>
      </c>
      <c r="E463" s="8">
        <v>0</v>
      </c>
      <c r="F463" s="31">
        <v>0.54</v>
      </c>
      <c r="G463" s="8">
        <v>0.18</v>
      </c>
      <c r="H463" s="8">
        <v>0.14000000000000001</v>
      </c>
      <c r="I463" s="8">
        <v>0.05</v>
      </c>
      <c r="J463" s="8">
        <v>0</v>
      </c>
      <c r="K463" s="8">
        <v>0.19</v>
      </c>
      <c r="L463" s="8">
        <v>0</v>
      </c>
      <c r="M463" s="8">
        <v>0.16</v>
      </c>
      <c r="N463" s="7">
        <v>0</v>
      </c>
      <c r="O463" s="7">
        <v>0</v>
      </c>
      <c r="P463" s="7">
        <v>0.04</v>
      </c>
      <c r="Q463" s="7">
        <v>0</v>
      </c>
      <c r="R463" s="8">
        <v>0</v>
      </c>
      <c r="S463" s="8">
        <v>0</v>
      </c>
      <c r="T463" s="8">
        <v>0.12</v>
      </c>
      <c r="U463" s="8">
        <f t="shared" si="20"/>
        <v>2.4299999999999997</v>
      </c>
      <c r="V463" s="31">
        <v>1.89</v>
      </c>
      <c r="W463" s="8">
        <v>0</v>
      </c>
      <c r="X463" s="8">
        <v>0.76</v>
      </c>
      <c r="Y463" s="8">
        <v>0.34</v>
      </c>
      <c r="Z463" s="8">
        <v>1</v>
      </c>
      <c r="AA463" s="8">
        <v>0</v>
      </c>
      <c r="AB463" s="7">
        <v>0</v>
      </c>
      <c r="AC463" s="7">
        <v>0</v>
      </c>
      <c r="AD463" s="9">
        <f t="shared" si="19"/>
        <v>0</v>
      </c>
      <c r="AE463" s="10" t="e">
        <f>#REF!+AD463</f>
        <v>#REF!</v>
      </c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</row>
    <row r="464" spans="1:50" s="12" customFormat="1">
      <c r="A464" s="6" t="s">
        <v>491</v>
      </c>
      <c r="B464" s="7">
        <v>8.93</v>
      </c>
      <c r="C464" s="7">
        <v>0</v>
      </c>
      <c r="D464" s="8">
        <f>0.34+0.15</f>
        <v>0.49</v>
      </c>
      <c r="E464" s="8">
        <v>0</v>
      </c>
      <c r="F464" s="31">
        <v>0.54</v>
      </c>
      <c r="G464" s="8">
        <v>1.43</v>
      </c>
      <c r="H464" s="8">
        <v>0.89</v>
      </c>
      <c r="I464" s="8">
        <v>0.21</v>
      </c>
      <c r="J464" s="8">
        <v>0</v>
      </c>
      <c r="K464" s="8">
        <v>0.19</v>
      </c>
      <c r="L464" s="8">
        <v>0</v>
      </c>
      <c r="M464" s="8">
        <v>0.16</v>
      </c>
      <c r="N464" s="7">
        <v>0</v>
      </c>
      <c r="O464" s="7">
        <v>0.1</v>
      </c>
      <c r="P464" s="7">
        <v>0.04</v>
      </c>
      <c r="Q464" s="7">
        <v>0</v>
      </c>
      <c r="R464" s="8">
        <v>0</v>
      </c>
      <c r="S464" s="8">
        <v>0</v>
      </c>
      <c r="T464" s="8">
        <v>0.31</v>
      </c>
      <c r="U464" s="8">
        <f t="shared" si="20"/>
        <v>2.4299999999999997</v>
      </c>
      <c r="V464" s="31">
        <v>1.89</v>
      </c>
      <c r="W464" s="8">
        <v>0</v>
      </c>
      <c r="X464" s="8">
        <v>0.85</v>
      </c>
      <c r="Y464" s="8">
        <v>0.34</v>
      </c>
      <c r="Z464" s="8">
        <v>1.49</v>
      </c>
      <c r="AA464" s="8">
        <v>0</v>
      </c>
      <c r="AB464" s="7">
        <v>0</v>
      </c>
      <c r="AC464" s="7">
        <v>0</v>
      </c>
      <c r="AD464" s="9">
        <f t="shared" si="19"/>
        <v>0</v>
      </c>
      <c r="AE464" s="10" t="e">
        <f>#REF!+AD464</f>
        <v>#REF!</v>
      </c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</row>
    <row r="465" spans="1:50" s="12" customFormat="1">
      <c r="A465" s="6" t="s">
        <v>492</v>
      </c>
      <c r="B465" s="7">
        <v>9.76</v>
      </c>
      <c r="C465" s="7">
        <v>0</v>
      </c>
      <c r="D465" s="8">
        <f>0.34+0.16</f>
        <v>0.5</v>
      </c>
      <c r="E465" s="8">
        <v>0</v>
      </c>
      <c r="F465" s="31">
        <v>0.54</v>
      </c>
      <c r="G465" s="8">
        <v>2</v>
      </c>
      <c r="H465" s="8">
        <v>0.66</v>
      </c>
      <c r="I465" s="8">
        <v>0.55000000000000004</v>
      </c>
      <c r="J465" s="8">
        <v>0</v>
      </c>
      <c r="K465" s="8">
        <v>0.19</v>
      </c>
      <c r="L465" s="8">
        <v>0</v>
      </c>
      <c r="M465" s="8">
        <v>0.16</v>
      </c>
      <c r="N465" s="7">
        <v>0</v>
      </c>
      <c r="O465" s="7">
        <v>0.1</v>
      </c>
      <c r="P465" s="7">
        <v>0.04</v>
      </c>
      <c r="Q465" s="7">
        <v>0</v>
      </c>
      <c r="R465" s="8">
        <v>0</v>
      </c>
      <c r="S465" s="8">
        <v>0</v>
      </c>
      <c r="T465" s="8">
        <v>0.38</v>
      </c>
      <c r="U465" s="8">
        <f t="shared" si="20"/>
        <v>2.4299999999999997</v>
      </c>
      <c r="V465" s="31">
        <v>1.89</v>
      </c>
      <c r="W465" s="8">
        <v>0</v>
      </c>
      <c r="X465" s="8">
        <v>0.92</v>
      </c>
      <c r="Y465" s="8">
        <v>0.34</v>
      </c>
      <c r="Z465" s="8">
        <v>1.49</v>
      </c>
      <c r="AA465" s="8">
        <v>0</v>
      </c>
      <c r="AB465" s="7">
        <v>0</v>
      </c>
      <c r="AC465" s="7">
        <v>0</v>
      </c>
      <c r="AD465" s="9">
        <f t="shared" si="19"/>
        <v>0</v>
      </c>
      <c r="AE465" s="10" t="e">
        <f>#REF!+AD465</f>
        <v>#REF!</v>
      </c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</row>
    <row r="466" spans="1:50" s="12" customFormat="1">
      <c r="A466" s="6" t="s">
        <v>493</v>
      </c>
      <c r="B466" s="7">
        <v>9.76</v>
      </c>
      <c r="C466" s="7">
        <v>0</v>
      </c>
      <c r="D466" s="8">
        <f>0.34+0.16</f>
        <v>0.5</v>
      </c>
      <c r="E466" s="8">
        <v>0</v>
      </c>
      <c r="F466" s="31">
        <v>0.54</v>
      </c>
      <c r="G466" s="8">
        <v>2</v>
      </c>
      <c r="H466" s="8">
        <v>0.66</v>
      </c>
      <c r="I466" s="8">
        <v>0.55000000000000004</v>
      </c>
      <c r="J466" s="8">
        <v>0</v>
      </c>
      <c r="K466" s="8">
        <v>0.19</v>
      </c>
      <c r="L466" s="8">
        <v>0</v>
      </c>
      <c r="M466" s="8">
        <v>0.16</v>
      </c>
      <c r="N466" s="7">
        <v>0</v>
      </c>
      <c r="O466" s="7">
        <v>0.1</v>
      </c>
      <c r="P466" s="7">
        <v>0.04</v>
      </c>
      <c r="Q466" s="7">
        <v>0</v>
      </c>
      <c r="R466" s="8">
        <v>0</v>
      </c>
      <c r="S466" s="8">
        <v>0</v>
      </c>
      <c r="T466" s="8">
        <v>0.38</v>
      </c>
      <c r="U466" s="8">
        <f t="shared" si="20"/>
        <v>2.4299999999999997</v>
      </c>
      <c r="V466" s="31">
        <v>1.89</v>
      </c>
      <c r="W466" s="8">
        <v>0</v>
      </c>
      <c r="X466" s="8">
        <v>0.92</v>
      </c>
      <c r="Y466" s="8">
        <v>0.34</v>
      </c>
      <c r="Z466" s="8">
        <v>1.49</v>
      </c>
      <c r="AA466" s="8">
        <v>0</v>
      </c>
      <c r="AB466" s="7">
        <v>0</v>
      </c>
      <c r="AC466" s="7">
        <v>0</v>
      </c>
      <c r="AD466" s="9">
        <f t="shared" si="19"/>
        <v>0</v>
      </c>
      <c r="AE466" s="10" t="e">
        <f>#REF!+AD466</f>
        <v>#REF!</v>
      </c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</row>
    <row r="467" spans="1:50" s="12" customFormat="1">
      <c r="A467" s="18" t="s">
        <v>494</v>
      </c>
      <c r="B467" s="7">
        <v>9.76</v>
      </c>
      <c r="C467" s="7">
        <v>0</v>
      </c>
      <c r="D467" s="8">
        <f>0.34+0.16</f>
        <v>0.5</v>
      </c>
      <c r="E467" s="8">
        <v>0</v>
      </c>
      <c r="F467" s="31">
        <v>0.54</v>
      </c>
      <c r="G467" s="8">
        <v>2</v>
      </c>
      <c r="H467" s="8">
        <v>0.66</v>
      </c>
      <c r="I467" s="8">
        <v>0.55000000000000004</v>
      </c>
      <c r="J467" s="8">
        <v>0</v>
      </c>
      <c r="K467" s="8">
        <v>0.19</v>
      </c>
      <c r="L467" s="8">
        <v>0</v>
      </c>
      <c r="M467" s="8">
        <v>0.16</v>
      </c>
      <c r="N467" s="7">
        <v>0</v>
      </c>
      <c r="O467" s="7">
        <v>0.1</v>
      </c>
      <c r="P467" s="7">
        <v>0.04</v>
      </c>
      <c r="Q467" s="7">
        <v>0</v>
      </c>
      <c r="R467" s="8">
        <v>0</v>
      </c>
      <c r="S467" s="8">
        <v>0</v>
      </c>
      <c r="T467" s="8">
        <v>0.38</v>
      </c>
      <c r="U467" s="8">
        <f t="shared" si="20"/>
        <v>2.4299999999999997</v>
      </c>
      <c r="V467" s="31">
        <v>1.89</v>
      </c>
      <c r="W467" s="8">
        <v>0</v>
      </c>
      <c r="X467" s="8">
        <v>0.92</v>
      </c>
      <c r="Y467" s="8">
        <v>0.34</v>
      </c>
      <c r="Z467" s="8">
        <v>1.49</v>
      </c>
      <c r="AA467" s="8">
        <v>0</v>
      </c>
      <c r="AB467" s="7">
        <v>0</v>
      </c>
      <c r="AC467" s="7">
        <v>0</v>
      </c>
      <c r="AD467" s="9">
        <f t="shared" si="19"/>
        <v>0</v>
      </c>
      <c r="AE467" s="10" t="e">
        <f>#REF!+AD467</f>
        <v>#REF!</v>
      </c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</row>
    <row r="468" spans="1:50">
      <c r="A468" s="6" t="s">
        <v>495</v>
      </c>
      <c r="B468" s="7">
        <v>12.18</v>
      </c>
      <c r="C468" s="7">
        <v>0</v>
      </c>
      <c r="D468" s="8">
        <v>0.34</v>
      </c>
      <c r="E468" s="8">
        <v>0</v>
      </c>
      <c r="F468" s="31">
        <v>0.57999999999999996</v>
      </c>
      <c r="G468" s="8">
        <v>2.87</v>
      </c>
      <c r="H468" s="8">
        <v>0</v>
      </c>
      <c r="I468" s="8">
        <v>0.73</v>
      </c>
      <c r="J468" s="8">
        <v>0</v>
      </c>
      <c r="K468" s="8">
        <v>0.19</v>
      </c>
      <c r="L468" s="8">
        <v>0</v>
      </c>
      <c r="M468" s="8">
        <v>0.16</v>
      </c>
      <c r="N468" s="7">
        <v>0</v>
      </c>
      <c r="O468" s="7">
        <v>0</v>
      </c>
      <c r="P468" s="7">
        <v>0.04</v>
      </c>
      <c r="Q468" s="7">
        <v>0</v>
      </c>
      <c r="R468" s="8">
        <v>0</v>
      </c>
      <c r="S468" s="8">
        <v>0</v>
      </c>
      <c r="T468" s="8">
        <v>0.35</v>
      </c>
      <c r="U468" s="8">
        <f t="shared" si="20"/>
        <v>2.61</v>
      </c>
      <c r="V468" s="31">
        <v>2.0299999999999998</v>
      </c>
      <c r="W468" s="8">
        <v>0</v>
      </c>
      <c r="X468" s="8">
        <v>0.85</v>
      </c>
      <c r="Y468" s="8">
        <v>0.34</v>
      </c>
      <c r="Z468" s="8">
        <v>1.64</v>
      </c>
      <c r="AA468" s="8">
        <v>0</v>
      </c>
      <c r="AB468" s="7">
        <v>0</v>
      </c>
      <c r="AC468" s="7">
        <v>0</v>
      </c>
      <c r="AD468" s="9">
        <f t="shared" si="19"/>
        <v>2.0600000000000005</v>
      </c>
      <c r="AE468" s="10" t="e">
        <f>#REF!+AD468</f>
        <v>#REF!</v>
      </c>
    </row>
    <row r="469" spans="1:50" s="12" customFormat="1">
      <c r="A469" s="6" t="s">
        <v>496</v>
      </c>
      <c r="B469" s="7">
        <v>8.93</v>
      </c>
      <c r="C469" s="7">
        <v>0</v>
      </c>
      <c r="D469" s="8">
        <v>0.34</v>
      </c>
      <c r="E469" s="8">
        <v>0</v>
      </c>
      <c r="F469" s="31">
        <v>0.54</v>
      </c>
      <c r="G469" s="8">
        <v>1.43</v>
      </c>
      <c r="H469" s="8">
        <v>1.1399999999999999</v>
      </c>
      <c r="I469" s="8">
        <v>0.21</v>
      </c>
      <c r="J469" s="8">
        <v>0</v>
      </c>
      <c r="K469" s="8">
        <v>0.19</v>
      </c>
      <c r="L469" s="8">
        <v>0</v>
      </c>
      <c r="M469" s="8">
        <v>0.16</v>
      </c>
      <c r="N469" s="7">
        <v>0</v>
      </c>
      <c r="O469" s="7">
        <v>0</v>
      </c>
      <c r="P469" s="7">
        <v>0.04</v>
      </c>
      <c r="Q469" s="7">
        <v>0</v>
      </c>
      <c r="R469" s="8">
        <v>0</v>
      </c>
      <c r="S469" s="8">
        <v>0</v>
      </c>
      <c r="T469" s="8">
        <v>0.31</v>
      </c>
      <c r="U469" s="8">
        <f t="shared" si="20"/>
        <v>2.4299999999999997</v>
      </c>
      <c r="V469" s="31">
        <v>1.89</v>
      </c>
      <c r="W469" s="8">
        <v>0</v>
      </c>
      <c r="X469" s="8">
        <v>0.85</v>
      </c>
      <c r="Y469" s="8">
        <v>0.34</v>
      </c>
      <c r="Z469" s="8">
        <v>1.49</v>
      </c>
      <c r="AA469" s="8">
        <v>0</v>
      </c>
      <c r="AB469" s="7">
        <v>0</v>
      </c>
      <c r="AC469" s="7">
        <v>0</v>
      </c>
      <c r="AD469" s="9">
        <f t="shared" si="19"/>
        <v>0</v>
      </c>
      <c r="AE469" s="10" t="e">
        <f>#REF!+AD469</f>
        <v>#REF!</v>
      </c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</row>
    <row r="470" spans="1:50" s="12" customFormat="1">
      <c r="A470" s="6" t="s">
        <v>497</v>
      </c>
      <c r="B470" s="7">
        <v>5.75</v>
      </c>
      <c r="C470" s="7">
        <v>0</v>
      </c>
      <c r="D470" s="8">
        <v>0.34</v>
      </c>
      <c r="E470" s="8">
        <v>0</v>
      </c>
      <c r="F470" s="31">
        <v>0.54</v>
      </c>
      <c r="G470" s="8">
        <v>0.15</v>
      </c>
      <c r="H470" s="8">
        <v>0.17</v>
      </c>
      <c r="I470" s="8">
        <v>0.05</v>
      </c>
      <c r="J470" s="8">
        <v>0</v>
      </c>
      <c r="K470" s="8">
        <v>0.19</v>
      </c>
      <c r="L470" s="8">
        <v>0</v>
      </c>
      <c r="M470" s="8">
        <v>0.16</v>
      </c>
      <c r="N470" s="7">
        <v>0</v>
      </c>
      <c r="O470" s="7">
        <v>0</v>
      </c>
      <c r="P470" s="7">
        <v>0.04</v>
      </c>
      <c r="Q470" s="7">
        <v>0</v>
      </c>
      <c r="R470" s="8">
        <v>0</v>
      </c>
      <c r="S470" s="8">
        <v>0</v>
      </c>
      <c r="T470" s="8">
        <v>0.12</v>
      </c>
      <c r="U470" s="8">
        <f t="shared" si="20"/>
        <v>2.4299999999999997</v>
      </c>
      <c r="V470" s="31">
        <v>1.89</v>
      </c>
      <c r="W470" s="8">
        <v>0</v>
      </c>
      <c r="X470" s="8">
        <v>0.76</v>
      </c>
      <c r="Y470" s="8">
        <v>0.34</v>
      </c>
      <c r="Z470" s="8">
        <v>1</v>
      </c>
      <c r="AA470" s="8">
        <v>0</v>
      </c>
      <c r="AB470" s="7">
        <v>0</v>
      </c>
      <c r="AC470" s="7">
        <v>0</v>
      </c>
      <c r="AD470" s="9">
        <f t="shared" si="19"/>
        <v>0</v>
      </c>
      <c r="AE470" s="10" t="e">
        <f>#REF!+AD470</f>
        <v>#REF!</v>
      </c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</row>
    <row r="471" spans="1:50" s="12" customFormat="1">
      <c r="A471" s="6" t="s">
        <v>498</v>
      </c>
      <c r="B471" s="7">
        <v>8.93</v>
      </c>
      <c r="C471" s="7">
        <v>0</v>
      </c>
      <c r="D471" s="8">
        <v>0.34</v>
      </c>
      <c r="E471" s="8">
        <v>0</v>
      </c>
      <c r="F471" s="31">
        <v>0.54</v>
      </c>
      <c r="G471" s="8">
        <v>1.43</v>
      </c>
      <c r="H471" s="8">
        <v>1.1399999999999999</v>
      </c>
      <c r="I471" s="8">
        <v>0.21</v>
      </c>
      <c r="J471" s="8">
        <v>0</v>
      </c>
      <c r="K471" s="8">
        <v>0.19</v>
      </c>
      <c r="L471" s="8">
        <v>0</v>
      </c>
      <c r="M471" s="8">
        <v>0.16</v>
      </c>
      <c r="N471" s="7">
        <v>0</v>
      </c>
      <c r="O471" s="7">
        <v>0</v>
      </c>
      <c r="P471" s="7">
        <v>0.04</v>
      </c>
      <c r="Q471" s="7">
        <v>0</v>
      </c>
      <c r="R471" s="8">
        <v>0</v>
      </c>
      <c r="S471" s="8">
        <v>0</v>
      </c>
      <c r="T471" s="8">
        <v>0.31</v>
      </c>
      <c r="U471" s="8">
        <f t="shared" si="20"/>
        <v>2.4299999999999997</v>
      </c>
      <c r="V471" s="31">
        <v>1.89</v>
      </c>
      <c r="W471" s="8">
        <v>0</v>
      </c>
      <c r="X471" s="8">
        <v>0.85</v>
      </c>
      <c r="Y471" s="8">
        <v>0.34</v>
      </c>
      <c r="Z471" s="8">
        <v>1.49</v>
      </c>
      <c r="AA471" s="8">
        <v>0</v>
      </c>
      <c r="AB471" s="7">
        <v>0</v>
      </c>
      <c r="AC471" s="7">
        <v>0</v>
      </c>
      <c r="AD471" s="9">
        <f t="shared" si="19"/>
        <v>0</v>
      </c>
      <c r="AE471" s="10" t="e">
        <f>#REF!+AD471</f>
        <v>#REF!</v>
      </c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</row>
    <row r="472" spans="1:50" s="12" customFormat="1">
      <c r="A472" s="6" t="s">
        <v>499</v>
      </c>
      <c r="B472" s="7">
        <v>8.93</v>
      </c>
      <c r="C472" s="7">
        <v>0</v>
      </c>
      <c r="D472" s="8">
        <v>0.34</v>
      </c>
      <c r="E472" s="8">
        <v>0</v>
      </c>
      <c r="F472" s="31">
        <v>0.54</v>
      </c>
      <c r="G472" s="8">
        <v>1.43</v>
      </c>
      <c r="H472" s="8">
        <v>1.1399999999999999</v>
      </c>
      <c r="I472" s="8">
        <v>0.21</v>
      </c>
      <c r="J472" s="8">
        <v>0</v>
      </c>
      <c r="K472" s="8">
        <v>0.19</v>
      </c>
      <c r="L472" s="8">
        <v>0</v>
      </c>
      <c r="M472" s="8">
        <v>0.16</v>
      </c>
      <c r="N472" s="7">
        <v>0</v>
      </c>
      <c r="O472" s="7">
        <v>0</v>
      </c>
      <c r="P472" s="7">
        <v>0.04</v>
      </c>
      <c r="Q472" s="7">
        <v>0</v>
      </c>
      <c r="R472" s="8">
        <v>0</v>
      </c>
      <c r="S472" s="8">
        <v>0</v>
      </c>
      <c r="T472" s="8">
        <v>0.31</v>
      </c>
      <c r="U472" s="8">
        <f t="shared" si="20"/>
        <v>2.4299999999999997</v>
      </c>
      <c r="V472" s="31">
        <v>1.89</v>
      </c>
      <c r="W472" s="8">
        <v>0</v>
      </c>
      <c r="X472" s="8">
        <v>0.85</v>
      </c>
      <c r="Y472" s="8">
        <v>0.34</v>
      </c>
      <c r="Z472" s="8">
        <v>1.49</v>
      </c>
      <c r="AA472" s="8">
        <v>0</v>
      </c>
      <c r="AB472" s="7">
        <v>0</v>
      </c>
      <c r="AC472" s="7">
        <v>0</v>
      </c>
      <c r="AD472" s="9">
        <f t="shared" si="19"/>
        <v>0</v>
      </c>
      <c r="AE472" s="10" t="e">
        <f>#REF!+AD472</f>
        <v>#REF!</v>
      </c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</row>
    <row r="473" spans="1:50" s="12" customFormat="1">
      <c r="A473" s="6" t="s">
        <v>500</v>
      </c>
      <c r="B473" s="7">
        <v>8.93</v>
      </c>
      <c r="C473" s="7">
        <v>0</v>
      </c>
      <c r="D473" s="8">
        <v>0.34</v>
      </c>
      <c r="E473" s="8">
        <v>0</v>
      </c>
      <c r="F473" s="31">
        <v>0.54</v>
      </c>
      <c r="G473" s="8">
        <v>1.43</v>
      </c>
      <c r="H473" s="8">
        <v>1.1399999999999999</v>
      </c>
      <c r="I473" s="8">
        <v>0.21</v>
      </c>
      <c r="J473" s="8">
        <v>0</v>
      </c>
      <c r="K473" s="8">
        <v>0.19</v>
      </c>
      <c r="L473" s="8">
        <v>0</v>
      </c>
      <c r="M473" s="8">
        <v>0.16</v>
      </c>
      <c r="N473" s="7">
        <v>0</v>
      </c>
      <c r="O473" s="7">
        <v>0</v>
      </c>
      <c r="P473" s="7">
        <v>0.04</v>
      </c>
      <c r="Q473" s="7">
        <v>0</v>
      </c>
      <c r="R473" s="8">
        <v>0</v>
      </c>
      <c r="S473" s="8">
        <v>0</v>
      </c>
      <c r="T473" s="8">
        <v>0.31</v>
      </c>
      <c r="U473" s="8">
        <f t="shared" si="20"/>
        <v>2.4299999999999997</v>
      </c>
      <c r="V473" s="31">
        <v>1.89</v>
      </c>
      <c r="W473" s="8">
        <v>0</v>
      </c>
      <c r="X473" s="8">
        <v>0.85</v>
      </c>
      <c r="Y473" s="8">
        <v>0.34</v>
      </c>
      <c r="Z473" s="8">
        <v>1.49</v>
      </c>
      <c r="AA473" s="8">
        <v>0</v>
      </c>
      <c r="AB473" s="7">
        <v>0</v>
      </c>
      <c r="AC473" s="7">
        <v>0</v>
      </c>
      <c r="AD473" s="9">
        <f t="shared" si="19"/>
        <v>0</v>
      </c>
      <c r="AE473" s="10" t="e">
        <f>#REF!+AD473</f>
        <v>#REF!</v>
      </c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</row>
    <row r="474" spans="1:50" s="12" customFormat="1">
      <c r="A474" s="6" t="s">
        <v>501</v>
      </c>
      <c r="B474" s="7">
        <v>5.75</v>
      </c>
      <c r="C474" s="7">
        <v>0</v>
      </c>
      <c r="D474" s="8">
        <v>0.34</v>
      </c>
      <c r="E474" s="8">
        <v>0</v>
      </c>
      <c r="F474" s="31">
        <v>0.54</v>
      </c>
      <c r="G474" s="8">
        <v>0.15</v>
      </c>
      <c r="H474" s="8">
        <v>0.17</v>
      </c>
      <c r="I474" s="8">
        <v>0.05</v>
      </c>
      <c r="J474" s="8">
        <v>0</v>
      </c>
      <c r="K474" s="8">
        <v>0.19</v>
      </c>
      <c r="L474" s="8">
        <v>0</v>
      </c>
      <c r="M474" s="8">
        <v>0.16</v>
      </c>
      <c r="N474" s="7">
        <v>0</v>
      </c>
      <c r="O474" s="7">
        <v>0</v>
      </c>
      <c r="P474" s="7">
        <v>0.04</v>
      </c>
      <c r="Q474" s="7">
        <v>0</v>
      </c>
      <c r="R474" s="8">
        <v>0</v>
      </c>
      <c r="S474" s="8">
        <v>0</v>
      </c>
      <c r="T474" s="8">
        <v>0.12</v>
      </c>
      <c r="U474" s="8">
        <f t="shared" si="20"/>
        <v>2.4299999999999997</v>
      </c>
      <c r="V474" s="31">
        <v>1.89</v>
      </c>
      <c r="W474" s="8">
        <v>0</v>
      </c>
      <c r="X474" s="8">
        <v>0.76</v>
      </c>
      <c r="Y474" s="8">
        <v>0.34</v>
      </c>
      <c r="Z474" s="8">
        <v>1</v>
      </c>
      <c r="AA474" s="8">
        <v>0</v>
      </c>
      <c r="AB474" s="7">
        <v>0</v>
      </c>
      <c r="AC474" s="7">
        <v>0</v>
      </c>
      <c r="AD474" s="9">
        <f t="shared" si="19"/>
        <v>0</v>
      </c>
      <c r="AE474" s="10" t="e">
        <f>#REF!+AD474</f>
        <v>#REF!</v>
      </c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</row>
    <row r="475" spans="1:50" s="12" customFormat="1">
      <c r="A475" s="6" t="s">
        <v>502</v>
      </c>
      <c r="B475" s="7">
        <v>11.74</v>
      </c>
      <c r="C475" s="7">
        <v>0</v>
      </c>
      <c r="D475" s="8">
        <v>0.34</v>
      </c>
      <c r="E475" s="8">
        <v>0</v>
      </c>
      <c r="F475" s="31">
        <v>0.57999999999999996</v>
      </c>
      <c r="G475" s="8">
        <v>2.0299999999999998</v>
      </c>
      <c r="H475" s="8">
        <v>0</v>
      </c>
      <c r="I475" s="8">
        <v>0.73</v>
      </c>
      <c r="J475" s="8">
        <v>0.3</v>
      </c>
      <c r="K475" s="8">
        <v>0.19</v>
      </c>
      <c r="L475" s="8">
        <v>0</v>
      </c>
      <c r="M475" s="8">
        <v>0.16</v>
      </c>
      <c r="N475" s="7">
        <v>0</v>
      </c>
      <c r="O475" s="7">
        <v>0.1</v>
      </c>
      <c r="P475" s="7">
        <v>0.04</v>
      </c>
      <c r="Q475" s="7">
        <v>0</v>
      </c>
      <c r="R475" s="8">
        <v>0</v>
      </c>
      <c r="S475" s="8">
        <v>0</v>
      </c>
      <c r="T475" s="8">
        <v>0.35</v>
      </c>
      <c r="U475" s="8">
        <f t="shared" si="20"/>
        <v>2.61</v>
      </c>
      <c r="V475" s="31">
        <v>2.0299999999999998</v>
      </c>
      <c r="W475" s="8">
        <v>0</v>
      </c>
      <c r="X475" s="8">
        <v>0.85</v>
      </c>
      <c r="Y475" s="8">
        <v>0.34</v>
      </c>
      <c r="Z475" s="8">
        <v>1.64</v>
      </c>
      <c r="AA475" s="8">
        <v>0</v>
      </c>
      <c r="AB475" s="7">
        <v>0</v>
      </c>
      <c r="AC475" s="11">
        <v>0</v>
      </c>
      <c r="AD475" s="9">
        <f t="shared" si="19"/>
        <v>2.0600000000000005</v>
      </c>
      <c r="AE475" s="10" t="e">
        <f>#REF!+AD475</f>
        <v>#REF!</v>
      </c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</row>
    <row r="476" spans="1:50" s="12" customFormat="1">
      <c r="A476" s="6" t="s">
        <v>503</v>
      </c>
      <c r="B476" s="7">
        <v>11.43</v>
      </c>
      <c r="C476" s="7">
        <v>0</v>
      </c>
      <c r="D476" s="8">
        <v>0.34</v>
      </c>
      <c r="E476" s="8">
        <v>0</v>
      </c>
      <c r="F476" s="31">
        <v>0.57999999999999996</v>
      </c>
      <c r="G476" s="8">
        <v>2.12</v>
      </c>
      <c r="H476" s="8">
        <v>0</v>
      </c>
      <c r="I476" s="8">
        <v>0.73</v>
      </c>
      <c r="J476" s="8">
        <v>0</v>
      </c>
      <c r="K476" s="8">
        <v>0.19</v>
      </c>
      <c r="L476" s="8">
        <v>0</v>
      </c>
      <c r="M476" s="8">
        <v>0.16</v>
      </c>
      <c r="N476" s="7">
        <v>0</v>
      </c>
      <c r="O476" s="7">
        <v>0</v>
      </c>
      <c r="P476" s="7">
        <v>0.04</v>
      </c>
      <c r="Q476" s="7">
        <v>0</v>
      </c>
      <c r="R476" s="8">
        <v>0</v>
      </c>
      <c r="S476" s="8">
        <v>0</v>
      </c>
      <c r="T476" s="8">
        <v>0.35</v>
      </c>
      <c r="U476" s="8">
        <f t="shared" si="20"/>
        <v>2.61</v>
      </c>
      <c r="V476" s="31">
        <v>2.0299999999999998</v>
      </c>
      <c r="W476" s="8">
        <v>0</v>
      </c>
      <c r="X476" s="8">
        <v>0.85</v>
      </c>
      <c r="Y476" s="8">
        <v>0.34</v>
      </c>
      <c r="Z476" s="8">
        <v>1.64</v>
      </c>
      <c r="AA476" s="8">
        <v>0</v>
      </c>
      <c r="AB476" s="7">
        <v>0</v>
      </c>
      <c r="AC476" s="7">
        <v>0</v>
      </c>
      <c r="AD476" s="9">
        <f t="shared" ref="AD476:AD507" si="21">B476-(C476+D476+E476+F476+G476+I476+K476+L476+M476+N476+O476+P476+Q476+R476+S476+T476+V476+X476+Y476+Z476+AA476+H476+W476+AB476+J476+AC476)</f>
        <v>2.0600000000000005</v>
      </c>
      <c r="AE476" s="10" t="e">
        <f>#REF!+AD476</f>
        <v>#REF!</v>
      </c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</row>
    <row r="477" spans="1:50" s="12" customFormat="1">
      <c r="A477" s="6" t="s">
        <v>504</v>
      </c>
      <c r="B477" s="7">
        <v>11.49</v>
      </c>
      <c r="C477" s="7">
        <v>0</v>
      </c>
      <c r="D477" s="8">
        <v>0.34</v>
      </c>
      <c r="E477" s="8">
        <v>0</v>
      </c>
      <c r="F477" s="31">
        <v>0.57999999999999996</v>
      </c>
      <c r="G477" s="8">
        <v>2.1800000000000002</v>
      </c>
      <c r="H477" s="8">
        <v>0</v>
      </c>
      <c r="I477" s="8">
        <v>0.73</v>
      </c>
      <c r="J477" s="8">
        <v>0</v>
      </c>
      <c r="K477" s="8">
        <v>0.19</v>
      </c>
      <c r="L477" s="8">
        <v>0</v>
      </c>
      <c r="M477" s="8">
        <v>0.16</v>
      </c>
      <c r="N477" s="7">
        <v>0</v>
      </c>
      <c r="O477" s="7">
        <v>0</v>
      </c>
      <c r="P477" s="7">
        <v>0.04</v>
      </c>
      <c r="Q477" s="7">
        <v>0</v>
      </c>
      <c r="R477" s="8">
        <v>0</v>
      </c>
      <c r="S477" s="8">
        <v>0</v>
      </c>
      <c r="T477" s="8">
        <v>0.35</v>
      </c>
      <c r="U477" s="8">
        <f t="shared" si="20"/>
        <v>2.61</v>
      </c>
      <c r="V477" s="31">
        <v>2.0299999999999998</v>
      </c>
      <c r="W477" s="8">
        <v>0</v>
      </c>
      <c r="X477" s="8">
        <v>0.85</v>
      </c>
      <c r="Y477" s="8">
        <v>0.34</v>
      </c>
      <c r="Z477" s="8">
        <v>1.64</v>
      </c>
      <c r="AA477" s="8">
        <v>0</v>
      </c>
      <c r="AB477" s="7">
        <v>0</v>
      </c>
      <c r="AC477" s="11">
        <v>0</v>
      </c>
      <c r="AD477" s="9">
        <f t="shared" si="21"/>
        <v>2.0600000000000005</v>
      </c>
      <c r="AE477" s="10" t="e">
        <f>#REF!+AD477</f>
        <v>#REF!</v>
      </c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</row>
    <row r="478" spans="1:50" s="12" customFormat="1">
      <c r="A478" s="6" t="s">
        <v>505</v>
      </c>
      <c r="B478" s="7">
        <v>8.93</v>
      </c>
      <c r="C478" s="7">
        <v>0</v>
      </c>
      <c r="D478" s="8">
        <v>0.34</v>
      </c>
      <c r="E478" s="8">
        <v>0</v>
      </c>
      <c r="F478" s="31">
        <v>0.54</v>
      </c>
      <c r="G478" s="8">
        <v>1.43</v>
      </c>
      <c r="H478" s="8">
        <v>1.1399999999999999</v>
      </c>
      <c r="I478" s="8">
        <v>0.21</v>
      </c>
      <c r="J478" s="8">
        <v>0</v>
      </c>
      <c r="K478" s="8">
        <v>0.19</v>
      </c>
      <c r="L478" s="8">
        <v>0</v>
      </c>
      <c r="M478" s="8">
        <v>0.16</v>
      </c>
      <c r="N478" s="7">
        <v>0</v>
      </c>
      <c r="O478" s="7">
        <v>0</v>
      </c>
      <c r="P478" s="7">
        <v>0.04</v>
      </c>
      <c r="Q478" s="7">
        <v>0</v>
      </c>
      <c r="R478" s="8">
        <v>0</v>
      </c>
      <c r="S478" s="8">
        <v>0</v>
      </c>
      <c r="T478" s="8">
        <v>0.31</v>
      </c>
      <c r="U478" s="8">
        <f t="shared" si="20"/>
        <v>2.4299999999999997</v>
      </c>
      <c r="V478" s="31">
        <v>1.89</v>
      </c>
      <c r="W478" s="8">
        <v>0</v>
      </c>
      <c r="X478" s="8">
        <v>0.85</v>
      </c>
      <c r="Y478" s="8">
        <v>0.34</v>
      </c>
      <c r="Z478" s="8">
        <v>1.49</v>
      </c>
      <c r="AA478" s="8">
        <v>0</v>
      </c>
      <c r="AB478" s="7">
        <v>0</v>
      </c>
      <c r="AC478" s="7">
        <v>0</v>
      </c>
      <c r="AD478" s="9">
        <f t="shared" si="21"/>
        <v>0</v>
      </c>
      <c r="AE478" s="10" t="e">
        <f>#REF!+AD478</f>
        <v>#REF!</v>
      </c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</row>
    <row r="479" spans="1:50" s="12" customFormat="1">
      <c r="A479" s="6" t="s">
        <v>506</v>
      </c>
      <c r="B479" s="7">
        <v>8.93</v>
      </c>
      <c r="C479" s="7">
        <v>0</v>
      </c>
      <c r="D479" s="8">
        <v>0.34</v>
      </c>
      <c r="E479" s="8">
        <v>0</v>
      </c>
      <c r="F479" s="31">
        <v>0.54</v>
      </c>
      <c r="G479" s="8">
        <v>1.43</v>
      </c>
      <c r="H479" s="8">
        <v>1.1399999999999999</v>
      </c>
      <c r="I479" s="8">
        <v>0.21</v>
      </c>
      <c r="J479" s="8">
        <v>0</v>
      </c>
      <c r="K479" s="8">
        <v>0.19</v>
      </c>
      <c r="L479" s="8">
        <v>0</v>
      </c>
      <c r="M479" s="8">
        <v>0.16</v>
      </c>
      <c r="N479" s="7">
        <v>0</v>
      </c>
      <c r="O479" s="7">
        <v>0</v>
      </c>
      <c r="P479" s="7">
        <v>0.04</v>
      </c>
      <c r="Q479" s="7">
        <v>0</v>
      </c>
      <c r="R479" s="8">
        <v>0</v>
      </c>
      <c r="S479" s="8">
        <v>0</v>
      </c>
      <c r="T479" s="8">
        <v>0.31</v>
      </c>
      <c r="U479" s="8">
        <f t="shared" si="20"/>
        <v>2.4299999999999997</v>
      </c>
      <c r="V479" s="31">
        <v>1.89</v>
      </c>
      <c r="W479" s="8">
        <v>0</v>
      </c>
      <c r="X479" s="8">
        <v>0.85</v>
      </c>
      <c r="Y479" s="8">
        <v>0.34</v>
      </c>
      <c r="Z479" s="8">
        <v>1.49</v>
      </c>
      <c r="AA479" s="8">
        <v>0</v>
      </c>
      <c r="AB479" s="7">
        <v>0</v>
      </c>
      <c r="AC479" s="7">
        <v>0</v>
      </c>
      <c r="AD479" s="9">
        <f t="shared" si="21"/>
        <v>0</v>
      </c>
      <c r="AE479" s="10" t="e">
        <f>#REF!+AD479</f>
        <v>#REF!</v>
      </c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</row>
    <row r="480" spans="1:50" s="12" customFormat="1">
      <c r="A480" s="6" t="s">
        <v>507</v>
      </c>
      <c r="B480" s="7">
        <v>9.76</v>
      </c>
      <c r="C480" s="7">
        <v>0</v>
      </c>
      <c r="D480" s="8">
        <v>0.34</v>
      </c>
      <c r="E480" s="8">
        <v>0</v>
      </c>
      <c r="F480" s="31">
        <v>0.54</v>
      </c>
      <c r="G480" s="8">
        <v>2</v>
      </c>
      <c r="H480" s="8">
        <v>0.72</v>
      </c>
      <c r="I480" s="8">
        <v>0.65</v>
      </c>
      <c r="J480" s="8">
        <v>0</v>
      </c>
      <c r="K480" s="8">
        <v>0.19</v>
      </c>
      <c r="L480" s="8">
        <v>0</v>
      </c>
      <c r="M480" s="8">
        <v>0.16</v>
      </c>
      <c r="N480" s="7">
        <v>0</v>
      </c>
      <c r="O480" s="7">
        <v>0.1</v>
      </c>
      <c r="P480" s="7">
        <v>0.04</v>
      </c>
      <c r="Q480" s="7">
        <v>0</v>
      </c>
      <c r="R480" s="8">
        <v>0</v>
      </c>
      <c r="S480" s="8">
        <v>0</v>
      </c>
      <c r="T480" s="8">
        <v>0.38</v>
      </c>
      <c r="U480" s="8">
        <f t="shared" si="20"/>
        <v>2.4299999999999997</v>
      </c>
      <c r="V480" s="31">
        <v>1.89</v>
      </c>
      <c r="W480" s="8">
        <v>0</v>
      </c>
      <c r="X480" s="8">
        <v>0.92</v>
      </c>
      <c r="Y480" s="8">
        <v>0.34</v>
      </c>
      <c r="Z480" s="8">
        <v>1.49</v>
      </c>
      <c r="AA480" s="8">
        <v>0</v>
      </c>
      <c r="AB480" s="7">
        <v>0</v>
      </c>
      <c r="AC480" s="7">
        <v>0</v>
      </c>
      <c r="AD480" s="9">
        <f t="shared" si="21"/>
        <v>0</v>
      </c>
      <c r="AE480" s="10" t="e">
        <f>#REF!+AD480</f>
        <v>#REF!</v>
      </c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</row>
    <row r="481" spans="1:50" s="12" customFormat="1">
      <c r="A481" s="6" t="s">
        <v>508</v>
      </c>
      <c r="B481" s="7">
        <v>11.83</v>
      </c>
      <c r="C481" s="7">
        <v>0</v>
      </c>
      <c r="D481" s="8">
        <v>0.34</v>
      </c>
      <c r="E481" s="8">
        <v>0</v>
      </c>
      <c r="F481" s="31">
        <v>0.57999999999999996</v>
      </c>
      <c r="G481" s="8">
        <v>2.27</v>
      </c>
      <c r="H481" s="8">
        <v>0</v>
      </c>
      <c r="I481" s="8">
        <v>0.73</v>
      </c>
      <c r="J481" s="8">
        <v>0.25</v>
      </c>
      <c r="K481" s="8">
        <v>0.19</v>
      </c>
      <c r="L481" s="8">
        <v>0</v>
      </c>
      <c r="M481" s="8">
        <v>0.16</v>
      </c>
      <c r="N481" s="7">
        <v>0</v>
      </c>
      <c r="O481" s="7">
        <v>0</v>
      </c>
      <c r="P481" s="7">
        <v>0.04</v>
      </c>
      <c r="Q481" s="7">
        <v>0</v>
      </c>
      <c r="R481" s="8">
        <v>0</v>
      </c>
      <c r="S481" s="8">
        <v>0</v>
      </c>
      <c r="T481" s="8">
        <v>0.35</v>
      </c>
      <c r="U481" s="8">
        <f t="shared" si="20"/>
        <v>2.61</v>
      </c>
      <c r="V481" s="31">
        <v>2.0299999999999998</v>
      </c>
      <c r="W481" s="8">
        <v>0</v>
      </c>
      <c r="X481" s="8">
        <v>0.92</v>
      </c>
      <c r="Y481" s="8">
        <v>0.34</v>
      </c>
      <c r="Z481" s="8">
        <v>1.64</v>
      </c>
      <c r="AA481" s="8">
        <v>0</v>
      </c>
      <c r="AB481" s="7">
        <v>0</v>
      </c>
      <c r="AC481" s="7">
        <v>0</v>
      </c>
      <c r="AD481" s="9">
        <f t="shared" si="21"/>
        <v>1.9900000000000002</v>
      </c>
      <c r="AE481" s="10" t="e">
        <f>#REF!+AD481</f>
        <v>#REF!</v>
      </c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</row>
    <row r="482" spans="1:50" s="12" customFormat="1">
      <c r="A482" s="6" t="s">
        <v>509</v>
      </c>
      <c r="B482" s="7">
        <v>8.93</v>
      </c>
      <c r="C482" s="7">
        <v>0</v>
      </c>
      <c r="D482" s="8">
        <v>0.34</v>
      </c>
      <c r="E482" s="8">
        <v>0</v>
      </c>
      <c r="F482" s="31">
        <v>0.54</v>
      </c>
      <c r="G482" s="8">
        <v>1.43</v>
      </c>
      <c r="H482" s="8">
        <v>1.1399999999999999</v>
      </c>
      <c r="I482" s="8">
        <v>0.21</v>
      </c>
      <c r="J482" s="8">
        <v>0</v>
      </c>
      <c r="K482" s="8">
        <v>0.19</v>
      </c>
      <c r="L482" s="8">
        <v>0</v>
      </c>
      <c r="M482" s="8">
        <v>0.16</v>
      </c>
      <c r="N482" s="7">
        <v>0</v>
      </c>
      <c r="O482" s="7">
        <v>0</v>
      </c>
      <c r="P482" s="7">
        <v>0.04</v>
      </c>
      <c r="Q482" s="7">
        <v>0</v>
      </c>
      <c r="R482" s="8">
        <v>0</v>
      </c>
      <c r="S482" s="8">
        <v>0</v>
      </c>
      <c r="T482" s="8">
        <v>0.31</v>
      </c>
      <c r="U482" s="8">
        <f t="shared" si="20"/>
        <v>2.4299999999999997</v>
      </c>
      <c r="V482" s="31">
        <v>1.89</v>
      </c>
      <c r="W482" s="8">
        <v>0</v>
      </c>
      <c r="X482" s="8">
        <v>0.85</v>
      </c>
      <c r="Y482" s="8">
        <v>0.34</v>
      </c>
      <c r="Z482" s="8">
        <v>1.49</v>
      </c>
      <c r="AA482" s="8">
        <v>0</v>
      </c>
      <c r="AB482" s="7">
        <v>0</v>
      </c>
      <c r="AC482" s="7">
        <v>0</v>
      </c>
      <c r="AD482" s="9">
        <f t="shared" si="21"/>
        <v>0</v>
      </c>
      <c r="AE482" s="10" t="e">
        <f>#REF!+AD482</f>
        <v>#REF!</v>
      </c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</row>
    <row r="483" spans="1:50" s="12" customFormat="1">
      <c r="A483" s="6" t="s">
        <v>510</v>
      </c>
      <c r="B483" s="7">
        <v>12.14</v>
      </c>
      <c r="C483" s="7">
        <v>0</v>
      </c>
      <c r="D483" s="8">
        <v>0.34</v>
      </c>
      <c r="E483" s="8">
        <v>0</v>
      </c>
      <c r="F483" s="31">
        <v>0.57999999999999996</v>
      </c>
      <c r="G483" s="8">
        <v>2.83</v>
      </c>
      <c r="H483" s="8">
        <v>0</v>
      </c>
      <c r="I483" s="8">
        <v>0.73</v>
      </c>
      <c r="J483" s="8">
        <v>0</v>
      </c>
      <c r="K483" s="8">
        <v>0.19</v>
      </c>
      <c r="L483" s="8">
        <v>0</v>
      </c>
      <c r="M483" s="8">
        <v>0.16</v>
      </c>
      <c r="N483" s="7">
        <v>0</v>
      </c>
      <c r="O483" s="7">
        <v>0</v>
      </c>
      <c r="P483" s="7">
        <v>0.04</v>
      </c>
      <c r="Q483" s="7">
        <v>0</v>
      </c>
      <c r="R483" s="8">
        <v>0</v>
      </c>
      <c r="S483" s="8">
        <v>0</v>
      </c>
      <c r="T483" s="8">
        <v>0.35</v>
      </c>
      <c r="U483" s="8">
        <f t="shared" si="20"/>
        <v>2.61</v>
      </c>
      <c r="V483" s="31">
        <v>2.0299999999999998</v>
      </c>
      <c r="W483" s="8">
        <v>0</v>
      </c>
      <c r="X483" s="8">
        <v>0.85</v>
      </c>
      <c r="Y483" s="8">
        <v>0.34</v>
      </c>
      <c r="Z483" s="8">
        <v>1.64</v>
      </c>
      <c r="AA483" s="8">
        <v>0</v>
      </c>
      <c r="AB483" s="7">
        <v>0</v>
      </c>
      <c r="AC483" s="11">
        <v>0</v>
      </c>
      <c r="AD483" s="9">
        <f t="shared" si="21"/>
        <v>2.0600000000000005</v>
      </c>
      <c r="AE483" s="10" t="e">
        <f>#REF!+AD483</f>
        <v>#REF!</v>
      </c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</row>
    <row r="484" spans="1:50">
      <c r="A484" s="6" t="s">
        <v>511</v>
      </c>
      <c r="B484" s="7">
        <v>7.58</v>
      </c>
      <c r="C484" s="7">
        <v>0</v>
      </c>
      <c r="D484" s="8">
        <v>0.34</v>
      </c>
      <c r="E484" s="8">
        <v>0</v>
      </c>
      <c r="F484" s="31">
        <v>0.54</v>
      </c>
      <c r="G484" s="8">
        <v>0.71</v>
      </c>
      <c r="H484" s="8">
        <v>0</v>
      </c>
      <c r="I484" s="8">
        <v>0.16</v>
      </c>
      <c r="J484" s="8">
        <v>0</v>
      </c>
      <c r="K484" s="8">
        <v>0.19</v>
      </c>
      <c r="L484" s="8">
        <v>0</v>
      </c>
      <c r="M484" s="8">
        <v>0.16</v>
      </c>
      <c r="N484" s="7">
        <v>0</v>
      </c>
      <c r="O484" s="7">
        <v>0</v>
      </c>
      <c r="P484" s="7">
        <v>0.04</v>
      </c>
      <c r="Q484" s="7">
        <v>0</v>
      </c>
      <c r="R484" s="8">
        <v>0</v>
      </c>
      <c r="S484" s="8">
        <v>0</v>
      </c>
      <c r="T484" s="8">
        <v>0.38</v>
      </c>
      <c r="U484" s="8">
        <f t="shared" si="20"/>
        <v>2.4299999999999997</v>
      </c>
      <c r="V484" s="31">
        <v>1.89</v>
      </c>
      <c r="W484" s="8">
        <v>0</v>
      </c>
      <c r="X484" s="8">
        <v>0.92</v>
      </c>
      <c r="Y484" s="8">
        <v>0.34</v>
      </c>
      <c r="Z484" s="8">
        <v>1.49</v>
      </c>
      <c r="AA484" s="8">
        <v>0</v>
      </c>
      <c r="AB484" s="7">
        <v>0</v>
      </c>
      <c r="AC484" s="7">
        <v>0</v>
      </c>
      <c r="AD484" s="9">
        <f t="shared" si="21"/>
        <v>0.41999999999999993</v>
      </c>
      <c r="AE484" s="10" t="e">
        <f>#REF!+AD484</f>
        <v>#REF!</v>
      </c>
    </row>
    <row r="485" spans="1:50">
      <c r="A485" s="6" t="s">
        <v>512</v>
      </c>
      <c r="B485" s="7">
        <v>8.93</v>
      </c>
      <c r="C485" s="7">
        <v>0</v>
      </c>
      <c r="D485" s="8">
        <v>0.34</v>
      </c>
      <c r="E485" s="8">
        <v>0</v>
      </c>
      <c r="F485" s="31">
        <v>0.54</v>
      </c>
      <c r="G485" s="8">
        <v>1.43</v>
      </c>
      <c r="H485" s="8">
        <v>1.1399999999999999</v>
      </c>
      <c r="I485" s="8">
        <v>0.21</v>
      </c>
      <c r="J485" s="8">
        <v>0</v>
      </c>
      <c r="K485" s="8">
        <v>0.19</v>
      </c>
      <c r="L485" s="8">
        <v>0</v>
      </c>
      <c r="M485" s="8">
        <v>0.16</v>
      </c>
      <c r="N485" s="7">
        <v>0</v>
      </c>
      <c r="O485" s="7">
        <v>0</v>
      </c>
      <c r="P485" s="7">
        <v>0.04</v>
      </c>
      <c r="Q485" s="7">
        <v>0</v>
      </c>
      <c r="R485" s="8">
        <v>0</v>
      </c>
      <c r="S485" s="8">
        <v>0</v>
      </c>
      <c r="T485" s="8">
        <v>0.31</v>
      </c>
      <c r="U485" s="8">
        <f t="shared" si="20"/>
        <v>2.4299999999999997</v>
      </c>
      <c r="V485" s="31">
        <v>1.89</v>
      </c>
      <c r="W485" s="8">
        <v>0</v>
      </c>
      <c r="X485" s="8">
        <v>0.85</v>
      </c>
      <c r="Y485" s="8">
        <v>0.34</v>
      </c>
      <c r="Z485" s="8">
        <v>1.49</v>
      </c>
      <c r="AA485" s="8">
        <v>0</v>
      </c>
      <c r="AB485" s="7">
        <v>0</v>
      </c>
      <c r="AC485" s="7">
        <v>0</v>
      </c>
      <c r="AD485" s="9">
        <f t="shared" si="21"/>
        <v>0</v>
      </c>
      <c r="AE485" s="10" t="e">
        <f>#REF!+AD485</f>
        <v>#REF!</v>
      </c>
    </row>
    <row r="486" spans="1:50">
      <c r="A486" s="6" t="s">
        <v>513</v>
      </c>
      <c r="B486" s="7">
        <v>11.54</v>
      </c>
      <c r="C486" s="7">
        <v>0</v>
      </c>
      <c r="D486" s="8">
        <v>0.34</v>
      </c>
      <c r="E486" s="8">
        <v>0</v>
      </c>
      <c r="F486" s="31">
        <v>0.57999999999999996</v>
      </c>
      <c r="G486" s="8">
        <v>2.23</v>
      </c>
      <c r="H486" s="8">
        <v>0</v>
      </c>
      <c r="I486" s="8">
        <v>0.73</v>
      </c>
      <c r="J486" s="8">
        <v>0</v>
      </c>
      <c r="K486" s="8">
        <v>0.19</v>
      </c>
      <c r="L486" s="8">
        <v>0</v>
      </c>
      <c r="M486" s="8">
        <v>0.16</v>
      </c>
      <c r="N486" s="7">
        <v>0</v>
      </c>
      <c r="O486" s="7">
        <v>0</v>
      </c>
      <c r="P486" s="7">
        <v>0.04</v>
      </c>
      <c r="Q486" s="7">
        <v>0</v>
      </c>
      <c r="R486" s="8">
        <v>0</v>
      </c>
      <c r="S486" s="8">
        <v>0</v>
      </c>
      <c r="T486" s="8">
        <v>0.35</v>
      </c>
      <c r="U486" s="8">
        <f t="shared" si="20"/>
        <v>2.61</v>
      </c>
      <c r="V486" s="31">
        <v>2.0299999999999998</v>
      </c>
      <c r="W486" s="8">
        <v>0</v>
      </c>
      <c r="X486" s="8">
        <v>0.85</v>
      </c>
      <c r="Y486" s="8">
        <v>0.34</v>
      </c>
      <c r="Z486" s="8">
        <v>1.64</v>
      </c>
      <c r="AA486" s="8">
        <v>0</v>
      </c>
      <c r="AB486" s="7">
        <v>0</v>
      </c>
      <c r="AC486" s="11">
        <v>0</v>
      </c>
      <c r="AD486" s="9">
        <f t="shared" si="21"/>
        <v>2.0599999999999987</v>
      </c>
      <c r="AE486" s="10" t="e">
        <f>#REF!+AD486</f>
        <v>#REF!</v>
      </c>
    </row>
    <row r="487" spans="1:50">
      <c r="A487" s="6" t="s">
        <v>514</v>
      </c>
      <c r="B487" s="7">
        <v>11.24</v>
      </c>
      <c r="C487" s="7">
        <v>0</v>
      </c>
      <c r="D487" s="8">
        <v>0</v>
      </c>
      <c r="E487" s="8">
        <v>0</v>
      </c>
      <c r="F487" s="31">
        <v>0.57999999999999996</v>
      </c>
      <c r="G487" s="8">
        <v>2.27</v>
      </c>
      <c r="H487" s="8">
        <v>0</v>
      </c>
      <c r="I487" s="8">
        <v>0.73</v>
      </c>
      <c r="J487" s="8">
        <v>0</v>
      </c>
      <c r="K487" s="8">
        <v>0.19</v>
      </c>
      <c r="L487" s="8">
        <v>0</v>
      </c>
      <c r="M487" s="8">
        <v>0.16</v>
      </c>
      <c r="N487" s="7">
        <v>0</v>
      </c>
      <c r="O487" s="7">
        <v>0</v>
      </c>
      <c r="P487" s="7">
        <v>0.04</v>
      </c>
      <c r="Q487" s="7">
        <v>0</v>
      </c>
      <c r="R487" s="8">
        <v>0</v>
      </c>
      <c r="S487" s="8">
        <v>0</v>
      </c>
      <c r="T487" s="8">
        <v>0.35</v>
      </c>
      <c r="U487" s="8">
        <f t="shared" si="20"/>
        <v>2.61</v>
      </c>
      <c r="V487" s="31">
        <v>2.0299999999999998</v>
      </c>
      <c r="W487" s="8">
        <v>0</v>
      </c>
      <c r="X487" s="8">
        <v>0.85</v>
      </c>
      <c r="Y487" s="8">
        <v>0.34</v>
      </c>
      <c r="Z487" s="8">
        <v>1.64</v>
      </c>
      <c r="AA487" s="8">
        <v>0</v>
      </c>
      <c r="AB487" s="7">
        <v>0</v>
      </c>
      <c r="AC487" s="11">
        <v>0</v>
      </c>
      <c r="AD487" s="9">
        <f t="shared" si="21"/>
        <v>2.0600000000000005</v>
      </c>
      <c r="AE487" s="10" t="e">
        <f>#REF!+AD487</f>
        <v>#REF!</v>
      </c>
    </row>
    <row r="488" spans="1:50">
      <c r="A488" s="6" t="s">
        <v>515</v>
      </c>
      <c r="B488" s="7">
        <v>11.9</v>
      </c>
      <c r="C488" s="7">
        <v>0</v>
      </c>
      <c r="D488" s="8">
        <v>0.34</v>
      </c>
      <c r="E488" s="8">
        <v>0</v>
      </c>
      <c r="F488" s="31">
        <v>0.57999999999999996</v>
      </c>
      <c r="G488" s="8">
        <v>2.59</v>
      </c>
      <c r="H488" s="8">
        <v>0</v>
      </c>
      <c r="I488" s="8">
        <v>0.73</v>
      </c>
      <c r="J488" s="8">
        <v>0</v>
      </c>
      <c r="K488" s="8">
        <v>0.19</v>
      </c>
      <c r="L488" s="8">
        <v>0</v>
      </c>
      <c r="M488" s="8">
        <v>0.16</v>
      </c>
      <c r="N488" s="7">
        <v>0</v>
      </c>
      <c r="O488" s="7">
        <v>0</v>
      </c>
      <c r="P488" s="7">
        <v>0.04</v>
      </c>
      <c r="Q488" s="7">
        <v>0</v>
      </c>
      <c r="R488" s="8">
        <v>0</v>
      </c>
      <c r="S488" s="8">
        <v>0</v>
      </c>
      <c r="T488" s="8">
        <v>0.35</v>
      </c>
      <c r="U488" s="8">
        <f t="shared" si="20"/>
        <v>2.61</v>
      </c>
      <c r="V488" s="31">
        <v>2.0299999999999998</v>
      </c>
      <c r="W488" s="8">
        <v>0</v>
      </c>
      <c r="X488" s="8">
        <v>0.85</v>
      </c>
      <c r="Y488" s="8">
        <v>0.34</v>
      </c>
      <c r="Z488" s="8">
        <v>1.64</v>
      </c>
      <c r="AA488" s="8">
        <v>0</v>
      </c>
      <c r="AB488" s="7">
        <v>0</v>
      </c>
      <c r="AC488" s="11">
        <v>0</v>
      </c>
      <c r="AD488" s="9">
        <f t="shared" si="21"/>
        <v>2.0600000000000005</v>
      </c>
      <c r="AE488" s="10" t="e">
        <f>#REF!+AD488</f>
        <v>#REF!</v>
      </c>
    </row>
    <row r="489" spans="1:50">
      <c r="A489" s="6" t="s">
        <v>516</v>
      </c>
      <c r="B489" s="7">
        <v>9.76</v>
      </c>
      <c r="C489" s="7">
        <v>0</v>
      </c>
      <c r="D489" s="8">
        <v>0.34</v>
      </c>
      <c r="E489" s="8">
        <v>0</v>
      </c>
      <c r="F489" s="31">
        <v>0.54</v>
      </c>
      <c r="G489" s="8">
        <v>2</v>
      </c>
      <c r="H489" s="8">
        <v>0.72</v>
      </c>
      <c r="I489" s="8">
        <v>0.65</v>
      </c>
      <c r="J489" s="8">
        <v>0</v>
      </c>
      <c r="K489" s="8">
        <v>0.19</v>
      </c>
      <c r="L489" s="8">
        <v>0</v>
      </c>
      <c r="M489" s="8">
        <v>0.16</v>
      </c>
      <c r="N489" s="7">
        <v>0</v>
      </c>
      <c r="O489" s="7">
        <v>0.1</v>
      </c>
      <c r="P489" s="7">
        <v>0.04</v>
      </c>
      <c r="Q489" s="7">
        <v>0</v>
      </c>
      <c r="R489" s="8">
        <v>0</v>
      </c>
      <c r="S489" s="8">
        <v>0</v>
      </c>
      <c r="T489" s="8">
        <v>0.38</v>
      </c>
      <c r="U489" s="8">
        <f t="shared" si="20"/>
        <v>2.4299999999999997</v>
      </c>
      <c r="V489" s="31">
        <v>1.89</v>
      </c>
      <c r="W489" s="8">
        <v>0</v>
      </c>
      <c r="X489" s="8">
        <v>0.92</v>
      </c>
      <c r="Y489" s="8">
        <v>0.34</v>
      </c>
      <c r="Z489" s="8">
        <v>1.49</v>
      </c>
      <c r="AA489" s="8">
        <v>0</v>
      </c>
      <c r="AB489" s="7">
        <v>0</v>
      </c>
      <c r="AC489" s="7">
        <v>0</v>
      </c>
      <c r="AD489" s="9">
        <f t="shared" si="21"/>
        <v>0</v>
      </c>
      <c r="AE489" s="10" t="e">
        <f>#REF!+AD489</f>
        <v>#REF!</v>
      </c>
    </row>
    <row r="490" spans="1:50">
      <c r="A490" s="6" t="s">
        <v>517</v>
      </c>
      <c r="B490" s="7">
        <v>9.76</v>
      </c>
      <c r="C490" s="7">
        <v>0</v>
      </c>
      <c r="D490" s="8">
        <v>0.34</v>
      </c>
      <c r="E490" s="8">
        <v>0</v>
      </c>
      <c r="F490" s="31">
        <v>0.54</v>
      </c>
      <c r="G490" s="8">
        <v>2</v>
      </c>
      <c r="H490" s="8">
        <v>0.72</v>
      </c>
      <c r="I490" s="8">
        <v>0.65</v>
      </c>
      <c r="J490" s="8">
        <v>0</v>
      </c>
      <c r="K490" s="8">
        <v>0.19</v>
      </c>
      <c r="L490" s="8">
        <v>0</v>
      </c>
      <c r="M490" s="8">
        <v>0.16</v>
      </c>
      <c r="N490" s="7">
        <v>0</v>
      </c>
      <c r="O490" s="7">
        <v>0.1</v>
      </c>
      <c r="P490" s="7">
        <v>0.04</v>
      </c>
      <c r="Q490" s="7">
        <v>0</v>
      </c>
      <c r="R490" s="8">
        <v>0</v>
      </c>
      <c r="S490" s="8">
        <v>0</v>
      </c>
      <c r="T490" s="8">
        <v>0.38</v>
      </c>
      <c r="U490" s="8">
        <f t="shared" si="20"/>
        <v>2.4299999999999997</v>
      </c>
      <c r="V490" s="31">
        <v>1.89</v>
      </c>
      <c r="W490" s="8">
        <v>0</v>
      </c>
      <c r="X490" s="8">
        <v>0.92</v>
      </c>
      <c r="Y490" s="8">
        <v>0.34</v>
      </c>
      <c r="Z490" s="8">
        <v>1.49</v>
      </c>
      <c r="AA490" s="8">
        <v>0</v>
      </c>
      <c r="AB490" s="7">
        <v>0</v>
      </c>
      <c r="AC490" s="7">
        <v>0</v>
      </c>
      <c r="AD490" s="9">
        <f t="shared" si="21"/>
        <v>0</v>
      </c>
      <c r="AE490" s="10" t="e">
        <f>#REF!+AD490</f>
        <v>#REF!</v>
      </c>
    </row>
    <row r="491" spans="1:50">
      <c r="A491" s="6" t="s">
        <v>518</v>
      </c>
      <c r="B491" s="7">
        <v>5.75</v>
      </c>
      <c r="C491" s="7">
        <v>0</v>
      </c>
      <c r="D491" s="8">
        <v>0.34</v>
      </c>
      <c r="E491" s="8">
        <v>0</v>
      </c>
      <c r="F491" s="31">
        <v>0.54</v>
      </c>
      <c r="G491" s="8">
        <v>0.35</v>
      </c>
      <c r="H491" s="8">
        <v>0.16</v>
      </c>
      <c r="I491" s="8">
        <v>0.05</v>
      </c>
      <c r="J491" s="8">
        <v>0</v>
      </c>
      <c r="K491" s="8">
        <v>0</v>
      </c>
      <c r="L491" s="8">
        <v>0</v>
      </c>
      <c r="M491" s="8">
        <v>0.16</v>
      </c>
      <c r="N491" s="7">
        <v>0</v>
      </c>
      <c r="O491" s="7">
        <v>0</v>
      </c>
      <c r="P491" s="7">
        <v>0.04</v>
      </c>
      <c r="Q491" s="7">
        <v>0</v>
      </c>
      <c r="R491" s="8">
        <v>0</v>
      </c>
      <c r="S491" s="8">
        <v>0</v>
      </c>
      <c r="T491" s="8">
        <v>0.12</v>
      </c>
      <c r="U491" s="8">
        <f t="shared" si="20"/>
        <v>2.4299999999999997</v>
      </c>
      <c r="V491" s="31">
        <v>1.89</v>
      </c>
      <c r="W491" s="8">
        <v>0</v>
      </c>
      <c r="X491" s="8">
        <v>0.76</v>
      </c>
      <c r="Y491" s="8">
        <v>0.34</v>
      </c>
      <c r="Z491" s="8">
        <v>1</v>
      </c>
      <c r="AA491" s="8">
        <v>0</v>
      </c>
      <c r="AB491" s="7">
        <v>0</v>
      </c>
      <c r="AC491" s="7">
        <v>0</v>
      </c>
      <c r="AD491" s="9">
        <f t="shared" si="21"/>
        <v>0</v>
      </c>
      <c r="AE491" s="10" t="e">
        <f>#REF!+AD491</f>
        <v>#REF!</v>
      </c>
    </row>
    <row r="492" spans="1:50">
      <c r="A492" s="6" t="s">
        <v>519</v>
      </c>
      <c r="B492" s="7">
        <v>11.45</v>
      </c>
      <c r="C492" s="7">
        <v>0</v>
      </c>
      <c r="D492" s="8">
        <v>0.34</v>
      </c>
      <c r="E492" s="8">
        <v>0</v>
      </c>
      <c r="F492" s="31">
        <v>0.57999999999999996</v>
      </c>
      <c r="G492" s="8">
        <v>2.14</v>
      </c>
      <c r="H492" s="8">
        <v>0</v>
      </c>
      <c r="I492" s="8">
        <v>0.73</v>
      </c>
      <c r="J492" s="8">
        <v>0</v>
      </c>
      <c r="K492" s="8">
        <v>0.19</v>
      </c>
      <c r="L492" s="8">
        <v>0</v>
      </c>
      <c r="M492" s="8">
        <v>0.16</v>
      </c>
      <c r="N492" s="7">
        <v>0</v>
      </c>
      <c r="O492" s="7">
        <v>0</v>
      </c>
      <c r="P492" s="7">
        <v>0.04</v>
      </c>
      <c r="Q492" s="7">
        <v>0</v>
      </c>
      <c r="R492" s="8">
        <v>0</v>
      </c>
      <c r="S492" s="8">
        <v>0</v>
      </c>
      <c r="T492" s="8">
        <v>0.35</v>
      </c>
      <c r="U492" s="8">
        <f t="shared" si="20"/>
        <v>2.61</v>
      </c>
      <c r="V492" s="31">
        <v>2.0299999999999998</v>
      </c>
      <c r="W492" s="8">
        <v>0</v>
      </c>
      <c r="X492" s="8">
        <v>0.85</v>
      </c>
      <c r="Y492" s="8">
        <v>0.34</v>
      </c>
      <c r="Z492" s="8">
        <v>1.64</v>
      </c>
      <c r="AA492" s="8">
        <v>0</v>
      </c>
      <c r="AB492" s="7">
        <v>0</v>
      </c>
      <c r="AC492" s="11">
        <v>0</v>
      </c>
      <c r="AD492" s="9">
        <f t="shared" si="21"/>
        <v>2.0600000000000005</v>
      </c>
      <c r="AE492" s="10" t="e">
        <f>#REF!+AD492</f>
        <v>#REF!</v>
      </c>
    </row>
    <row r="493" spans="1:50">
      <c r="A493" s="6" t="s">
        <v>520</v>
      </c>
      <c r="B493" s="7">
        <v>11.83</v>
      </c>
      <c r="C493" s="7">
        <v>0</v>
      </c>
      <c r="D493" s="8">
        <v>0.34</v>
      </c>
      <c r="E493" s="8">
        <v>0</v>
      </c>
      <c r="F493" s="31">
        <v>0.57999999999999996</v>
      </c>
      <c r="G493" s="8">
        <v>2.52</v>
      </c>
      <c r="H493" s="8">
        <v>0</v>
      </c>
      <c r="I493" s="8">
        <v>0.73</v>
      </c>
      <c r="J493" s="8">
        <v>0</v>
      </c>
      <c r="K493" s="8">
        <v>0.19</v>
      </c>
      <c r="L493" s="8">
        <v>0</v>
      </c>
      <c r="M493" s="8">
        <v>0.16</v>
      </c>
      <c r="N493" s="7">
        <v>0</v>
      </c>
      <c r="O493" s="7">
        <v>0</v>
      </c>
      <c r="P493" s="7">
        <v>0.04</v>
      </c>
      <c r="Q493" s="7">
        <v>0</v>
      </c>
      <c r="R493" s="8">
        <v>0</v>
      </c>
      <c r="S493" s="8">
        <v>0</v>
      </c>
      <c r="T493" s="8">
        <v>0.35</v>
      </c>
      <c r="U493" s="8">
        <f t="shared" si="20"/>
        <v>2.61</v>
      </c>
      <c r="V493" s="31">
        <v>2.0299999999999998</v>
      </c>
      <c r="W493" s="8">
        <v>0</v>
      </c>
      <c r="X493" s="8">
        <v>0.85</v>
      </c>
      <c r="Y493" s="8">
        <v>0.34</v>
      </c>
      <c r="Z493" s="8">
        <v>1.64</v>
      </c>
      <c r="AA493" s="8">
        <v>0</v>
      </c>
      <c r="AB493" s="7">
        <v>0</v>
      </c>
      <c r="AC493" s="11">
        <v>0</v>
      </c>
      <c r="AD493" s="9">
        <f t="shared" si="21"/>
        <v>2.0600000000000005</v>
      </c>
      <c r="AE493" s="10" t="e">
        <f>#REF!+AD493</f>
        <v>#REF!</v>
      </c>
    </row>
    <row r="494" spans="1:50">
      <c r="A494" s="6" t="s">
        <v>521</v>
      </c>
      <c r="B494" s="7">
        <v>9.76</v>
      </c>
      <c r="C494" s="7">
        <v>0</v>
      </c>
      <c r="D494" s="8">
        <v>0.34</v>
      </c>
      <c r="E494" s="8">
        <v>0</v>
      </c>
      <c r="F494" s="31">
        <v>0.54</v>
      </c>
      <c r="G494" s="8">
        <v>2</v>
      </c>
      <c r="H494" s="8">
        <v>0.72</v>
      </c>
      <c r="I494" s="8">
        <v>0.65</v>
      </c>
      <c r="J494" s="8">
        <v>0</v>
      </c>
      <c r="K494" s="8">
        <v>0.19</v>
      </c>
      <c r="L494" s="8">
        <v>0</v>
      </c>
      <c r="M494" s="8">
        <v>0.16</v>
      </c>
      <c r="N494" s="7">
        <v>0</v>
      </c>
      <c r="O494" s="7">
        <v>0.1</v>
      </c>
      <c r="P494" s="7">
        <v>0.04</v>
      </c>
      <c r="Q494" s="7">
        <v>0</v>
      </c>
      <c r="R494" s="8">
        <v>0</v>
      </c>
      <c r="S494" s="8">
        <v>0</v>
      </c>
      <c r="T494" s="8">
        <v>0.38</v>
      </c>
      <c r="U494" s="8">
        <f t="shared" si="20"/>
        <v>2.4299999999999997</v>
      </c>
      <c r="V494" s="31">
        <v>1.89</v>
      </c>
      <c r="W494" s="8">
        <v>0</v>
      </c>
      <c r="X494" s="8">
        <v>0.92</v>
      </c>
      <c r="Y494" s="8">
        <v>0.34</v>
      </c>
      <c r="Z494" s="8">
        <v>1.49</v>
      </c>
      <c r="AA494" s="8">
        <v>0</v>
      </c>
      <c r="AB494" s="7">
        <v>0</v>
      </c>
      <c r="AC494" s="7">
        <v>0</v>
      </c>
      <c r="AD494" s="9">
        <f t="shared" si="21"/>
        <v>0</v>
      </c>
      <c r="AE494" s="10" t="e">
        <f>#REF!+AD494</f>
        <v>#REF!</v>
      </c>
    </row>
    <row r="495" spans="1:50">
      <c r="A495" s="6" t="s">
        <v>522</v>
      </c>
      <c r="B495" s="7">
        <v>11.67</v>
      </c>
      <c r="C495" s="7">
        <v>0</v>
      </c>
      <c r="D495" s="8">
        <v>0.34</v>
      </c>
      <c r="E495" s="8">
        <v>0</v>
      </c>
      <c r="F495" s="31">
        <v>0.57999999999999996</v>
      </c>
      <c r="G495" s="8">
        <v>2.2599999999999998</v>
      </c>
      <c r="H495" s="8">
        <v>0</v>
      </c>
      <c r="I495" s="8">
        <v>0.73</v>
      </c>
      <c r="J495" s="8">
        <v>0</v>
      </c>
      <c r="K495" s="8">
        <v>0.19</v>
      </c>
      <c r="L495" s="8">
        <v>0</v>
      </c>
      <c r="M495" s="8">
        <v>0.16</v>
      </c>
      <c r="N495" s="7">
        <v>0</v>
      </c>
      <c r="O495" s="7">
        <v>0.1</v>
      </c>
      <c r="P495" s="7">
        <v>0.04</v>
      </c>
      <c r="Q495" s="7">
        <v>0</v>
      </c>
      <c r="R495" s="8">
        <v>0</v>
      </c>
      <c r="S495" s="8">
        <v>0</v>
      </c>
      <c r="T495" s="8">
        <v>0.35</v>
      </c>
      <c r="U495" s="8">
        <f t="shared" si="20"/>
        <v>2.61</v>
      </c>
      <c r="V495" s="31">
        <v>2.0299999999999998</v>
      </c>
      <c r="W495" s="8">
        <v>0</v>
      </c>
      <c r="X495" s="8">
        <v>0.85</v>
      </c>
      <c r="Y495" s="8">
        <v>0.34</v>
      </c>
      <c r="Z495" s="8">
        <v>1.64</v>
      </c>
      <c r="AA495" s="8">
        <v>0</v>
      </c>
      <c r="AB495" s="7">
        <v>0</v>
      </c>
      <c r="AC495" s="11">
        <v>0</v>
      </c>
      <c r="AD495" s="9">
        <f t="shared" si="21"/>
        <v>2.0600000000000005</v>
      </c>
      <c r="AE495" s="10" t="e">
        <f>#REF!+AD495</f>
        <v>#REF!</v>
      </c>
    </row>
    <row r="496" spans="1:50">
      <c r="A496" s="6" t="s">
        <v>523</v>
      </c>
      <c r="B496" s="7">
        <v>11.5</v>
      </c>
      <c r="C496" s="7">
        <v>0</v>
      </c>
      <c r="D496" s="8">
        <v>0.34</v>
      </c>
      <c r="E496" s="8">
        <v>0</v>
      </c>
      <c r="F496" s="31">
        <v>0.57999999999999996</v>
      </c>
      <c r="G496" s="8">
        <v>2.19</v>
      </c>
      <c r="H496" s="8">
        <v>0</v>
      </c>
      <c r="I496" s="8">
        <v>0.73</v>
      </c>
      <c r="J496" s="8">
        <v>0</v>
      </c>
      <c r="K496" s="8">
        <v>0.19</v>
      </c>
      <c r="L496" s="8">
        <v>0</v>
      </c>
      <c r="M496" s="8">
        <v>0.16</v>
      </c>
      <c r="N496" s="7">
        <v>0</v>
      </c>
      <c r="O496" s="7">
        <v>0</v>
      </c>
      <c r="P496" s="7">
        <v>0.04</v>
      </c>
      <c r="Q496" s="7">
        <v>0</v>
      </c>
      <c r="R496" s="8">
        <v>0</v>
      </c>
      <c r="S496" s="8">
        <v>0</v>
      </c>
      <c r="T496" s="8">
        <v>0.35</v>
      </c>
      <c r="U496" s="8">
        <f t="shared" si="20"/>
        <v>2.61</v>
      </c>
      <c r="V496" s="31">
        <v>2.0299999999999998</v>
      </c>
      <c r="W496" s="8">
        <v>0</v>
      </c>
      <c r="X496" s="8">
        <v>0.85</v>
      </c>
      <c r="Y496" s="8">
        <v>0.34</v>
      </c>
      <c r="Z496" s="8">
        <v>1.64</v>
      </c>
      <c r="AA496" s="8">
        <v>0</v>
      </c>
      <c r="AB496" s="7">
        <v>0</v>
      </c>
      <c r="AC496" s="11">
        <v>0</v>
      </c>
      <c r="AD496" s="9">
        <f t="shared" si="21"/>
        <v>2.0600000000000005</v>
      </c>
      <c r="AE496" s="10" t="e">
        <f>#REF!+AD496</f>
        <v>#REF!</v>
      </c>
    </row>
    <row r="497" spans="1:31">
      <c r="A497" s="6" t="s">
        <v>524</v>
      </c>
      <c r="B497" s="7">
        <v>11.59</v>
      </c>
      <c r="C497" s="7">
        <v>0</v>
      </c>
      <c r="D497" s="8">
        <f>0.34</f>
        <v>0.34</v>
      </c>
      <c r="E497" s="8">
        <v>0</v>
      </c>
      <c r="F497" s="31">
        <v>0.57999999999999996</v>
      </c>
      <c r="G497" s="8">
        <v>2.2799999999999998</v>
      </c>
      <c r="H497" s="8">
        <v>0</v>
      </c>
      <c r="I497" s="8">
        <v>0.73</v>
      </c>
      <c r="J497" s="8">
        <v>0</v>
      </c>
      <c r="K497" s="8">
        <v>0.19</v>
      </c>
      <c r="L497" s="8">
        <v>0</v>
      </c>
      <c r="M497" s="8">
        <v>0.16</v>
      </c>
      <c r="N497" s="7">
        <v>0</v>
      </c>
      <c r="O497" s="7">
        <v>0</v>
      </c>
      <c r="P497" s="7">
        <v>0.04</v>
      </c>
      <c r="Q497" s="7">
        <v>0</v>
      </c>
      <c r="R497" s="8">
        <v>0</v>
      </c>
      <c r="S497" s="8">
        <v>0</v>
      </c>
      <c r="T497" s="8">
        <v>0.35</v>
      </c>
      <c r="U497" s="8">
        <f t="shared" si="20"/>
        <v>2.61</v>
      </c>
      <c r="V497" s="31">
        <v>2.0299999999999998</v>
      </c>
      <c r="W497" s="8">
        <v>0</v>
      </c>
      <c r="X497" s="8">
        <v>0.85</v>
      </c>
      <c r="Y497" s="8">
        <v>0.34</v>
      </c>
      <c r="Z497" s="8">
        <v>1.64</v>
      </c>
      <c r="AA497" s="8">
        <v>0</v>
      </c>
      <c r="AB497" s="7">
        <v>0</v>
      </c>
      <c r="AC497" s="7">
        <v>0</v>
      </c>
      <c r="AD497" s="9">
        <f t="shared" si="21"/>
        <v>2.0600000000000005</v>
      </c>
      <c r="AE497" s="10" t="e">
        <f>#REF!+AD497</f>
        <v>#REF!</v>
      </c>
    </row>
    <row r="498" spans="1:31">
      <c r="A498" s="6" t="s">
        <v>525</v>
      </c>
      <c r="B498" s="7">
        <v>11.45</v>
      </c>
      <c r="C498" s="7">
        <v>0</v>
      </c>
      <c r="D498" s="8">
        <v>0.34</v>
      </c>
      <c r="E498" s="8">
        <v>0</v>
      </c>
      <c r="F498" s="31">
        <v>0.57999999999999996</v>
      </c>
      <c r="G498" s="8">
        <v>2.14</v>
      </c>
      <c r="H498" s="8">
        <v>0</v>
      </c>
      <c r="I498" s="8">
        <v>0.73</v>
      </c>
      <c r="J498" s="8">
        <v>0</v>
      </c>
      <c r="K498" s="8">
        <v>0.19</v>
      </c>
      <c r="L498" s="8">
        <v>0</v>
      </c>
      <c r="M498" s="8">
        <v>0.16</v>
      </c>
      <c r="N498" s="7">
        <v>0</v>
      </c>
      <c r="O498" s="7">
        <v>0</v>
      </c>
      <c r="P498" s="7">
        <v>0.04</v>
      </c>
      <c r="Q498" s="7">
        <v>0</v>
      </c>
      <c r="R498" s="8">
        <v>0</v>
      </c>
      <c r="S498" s="8">
        <v>0</v>
      </c>
      <c r="T498" s="8">
        <v>0.35</v>
      </c>
      <c r="U498" s="8">
        <f t="shared" si="20"/>
        <v>2.61</v>
      </c>
      <c r="V498" s="31">
        <v>2.0299999999999998</v>
      </c>
      <c r="W498" s="8">
        <v>0</v>
      </c>
      <c r="X498" s="8">
        <v>0.85</v>
      </c>
      <c r="Y498" s="8">
        <v>0.34</v>
      </c>
      <c r="Z498" s="8">
        <v>1.64</v>
      </c>
      <c r="AA498" s="8">
        <v>0</v>
      </c>
      <c r="AB498" s="7">
        <v>0</v>
      </c>
      <c r="AC498" s="7">
        <v>0</v>
      </c>
      <c r="AD498" s="9">
        <f t="shared" si="21"/>
        <v>2.0600000000000005</v>
      </c>
      <c r="AE498" s="10" t="e">
        <f>#REF!+AD498</f>
        <v>#REF!</v>
      </c>
    </row>
    <row r="499" spans="1:31">
      <c r="A499" s="6" t="s">
        <v>526</v>
      </c>
      <c r="B499" s="7">
        <v>11.43</v>
      </c>
      <c r="C499" s="7">
        <v>0</v>
      </c>
      <c r="D499" s="8">
        <f>0.34</f>
        <v>0.34</v>
      </c>
      <c r="E499" s="8">
        <v>0</v>
      </c>
      <c r="F499" s="31">
        <v>0.57999999999999996</v>
      </c>
      <c r="G499" s="8">
        <v>2.12</v>
      </c>
      <c r="H499" s="8">
        <v>0</v>
      </c>
      <c r="I499" s="8">
        <v>0.73</v>
      </c>
      <c r="J499" s="8">
        <v>0</v>
      </c>
      <c r="K499" s="8">
        <v>0.19</v>
      </c>
      <c r="L499" s="8">
        <v>0</v>
      </c>
      <c r="M499" s="8">
        <v>0.16</v>
      </c>
      <c r="N499" s="7">
        <v>0</v>
      </c>
      <c r="O499" s="7">
        <v>0</v>
      </c>
      <c r="P499" s="7">
        <v>0.04</v>
      </c>
      <c r="Q499" s="7">
        <v>0</v>
      </c>
      <c r="R499" s="8">
        <v>0</v>
      </c>
      <c r="S499" s="8">
        <v>0</v>
      </c>
      <c r="T499" s="8">
        <v>0.35</v>
      </c>
      <c r="U499" s="8">
        <f t="shared" si="20"/>
        <v>2.61</v>
      </c>
      <c r="V499" s="31">
        <v>2.0299999999999998</v>
      </c>
      <c r="W499" s="8">
        <v>0</v>
      </c>
      <c r="X499" s="8">
        <v>0.85</v>
      </c>
      <c r="Y499" s="8">
        <v>0.34</v>
      </c>
      <c r="Z499" s="8">
        <v>1.64</v>
      </c>
      <c r="AA499" s="8">
        <v>0</v>
      </c>
      <c r="AB499" s="7">
        <v>0</v>
      </c>
      <c r="AC499" s="7">
        <v>0</v>
      </c>
      <c r="AD499" s="9">
        <f t="shared" si="21"/>
        <v>2.0600000000000005</v>
      </c>
      <c r="AE499" s="10" t="e">
        <f>#REF!+AD499</f>
        <v>#REF!</v>
      </c>
    </row>
    <row r="500" spans="1:31">
      <c r="A500" s="6" t="s">
        <v>527</v>
      </c>
      <c r="B500" s="7">
        <v>11.21</v>
      </c>
      <c r="C500" s="7">
        <v>0</v>
      </c>
      <c r="D500" s="8">
        <v>0.34</v>
      </c>
      <c r="E500" s="8">
        <v>0</v>
      </c>
      <c r="F500" s="31">
        <v>0.57999999999999996</v>
      </c>
      <c r="G500" s="8">
        <v>1.9</v>
      </c>
      <c r="H500" s="8">
        <v>0</v>
      </c>
      <c r="I500" s="8">
        <v>0.73</v>
      </c>
      <c r="J500" s="8">
        <v>0</v>
      </c>
      <c r="K500" s="8">
        <v>0.19</v>
      </c>
      <c r="L500" s="8">
        <v>0</v>
      </c>
      <c r="M500" s="8">
        <v>0.16</v>
      </c>
      <c r="N500" s="7">
        <v>0</v>
      </c>
      <c r="O500" s="7">
        <v>0</v>
      </c>
      <c r="P500" s="7">
        <v>0.04</v>
      </c>
      <c r="Q500" s="7">
        <v>0</v>
      </c>
      <c r="R500" s="8">
        <v>0</v>
      </c>
      <c r="S500" s="8">
        <v>0</v>
      </c>
      <c r="T500" s="8">
        <v>0.35</v>
      </c>
      <c r="U500" s="8">
        <f t="shared" si="20"/>
        <v>2.61</v>
      </c>
      <c r="V500" s="31">
        <v>2.0299999999999998</v>
      </c>
      <c r="W500" s="8">
        <v>0</v>
      </c>
      <c r="X500" s="8">
        <v>0.85</v>
      </c>
      <c r="Y500" s="8">
        <v>0.34</v>
      </c>
      <c r="Z500" s="8">
        <v>1.64</v>
      </c>
      <c r="AA500" s="8">
        <v>0</v>
      </c>
      <c r="AB500" s="7">
        <v>0</v>
      </c>
      <c r="AC500" s="11">
        <v>0</v>
      </c>
      <c r="AD500" s="9">
        <f t="shared" si="21"/>
        <v>2.0600000000000005</v>
      </c>
      <c r="AE500" s="10" t="e">
        <f>#REF!+AD500</f>
        <v>#REF!</v>
      </c>
    </row>
    <row r="501" spans="1:31">
      <c r="A501" s="6" t="s">
        <v>528</v>
      </c>
      <c r="B501" s="7">
        <v>12.84</v>
      </c>
      <c r="C501" s="7">
        <v>1.91</v>
      </c>
      <c r="D501" s="8">
        <v>0.34</v>
      </c>
      <c r="E501" s="8">
        <v>0</v>
      </c>
      <c r="F501" s="31">
        <v>0.57999999999999996</v>
      </c>
      <c r="G501" s="8">
        <v>2.12</v>
      </c>
      <c r="H501" s="8">
        <v>0</v>
      </c>
      <c r="I501" s="8">
        <v>0.73</v>
      </c>
      <c r="J501" s="8">
        <v>0</v>
      </c>
      <c r="K501" s="8">
        <v>0.19</v>
      </c>
      <c r="L501" s="8">
        <v>0</v>
      </c>
      <c r="M501" s="8">
        <v>0.16</v>
      </c>
      <c r="N501" s="7">
        <v>0</v>
      </c>
      <c r="O501" s="7">
        <v>0</v>
      </c>
      <c r="P501" s="7">
        <v>0.04</v>
      </c>
      <c r="Q501" s="7">
        <v>0</v>
      </c>
      <c r="R501" s="8">
        <v>0</v>
      </c>
      <c r="S501" s="8">
        <v>0</v>
      </c>
      <c r="T501" s="8">
        <v>0.35</v>
      </c>
      <c r="U501" s="8">
        <f t="shared" si="20"/>
        <v>2.61</v>
      </c>
      <c r="V501" s="31">
        <v>2.0299999999999998</v>
      </c>
      <c r="W501" s="8">
        <v>0</v>
      </c>
      <c r="X501" s="8">
        <v>0.92</v>
      </c>
      <c r="Y501" s="8">
        <v>0.34</v>
      </c>
      <c r="Z501" s="8">
        <v>1.64</v>
      </c>
      <c r="AA501" s="8">
        <v>0</v>
      </c>
      <c r="AB501" s="7">
        <v>0</v>
      </c>
      <c r="AC501" s="11">
        <v>0</v>
      </c>
      <c r="AD501" s="9">
        <f t="shared" si="21"/>
        <v>1.4900000000000002</v>
      </c>
      <c r="AE501" s="10" t="e">
        <f>#REF!+AD501</f>
        <v>#REF!</v>
      </c>
    </row>
    <row r="502" spans="1:31">
      <c r="A502" s="6" t="s">
        <v>529</v>
      </c>
      <c r="B502" s="7">
        <v>11.37</v>
      </c>
      <c r="C502" s="7">
        <v>0</v>
      </c>
      <c r="D502" s="8">
        <v>0.34</v>
      </c>
      <c r="E502" s="8">
        <v>0</v>
      </c>
      <c r="F502" s="31">
        <v>0.57999999999999996</v>
      </c>
      <c r="G502" s="8">
        <v>2.06</v>
      </c>
      <c r="H502" s="8">
        <v>0</v>
      </c>
      <c r="I502" s="8">
        <v>0.73</v>
      </c>
      <c r="J502" s="8">
        <v>0</v>
      </c>
      <c r="K502" s="8">
        <v>0.19</v>
      </c>
      <c r="L502" s="8">
        <v>0</v>
      </c>
      <c r="M502" s="8">
        <v>0.16</v>
      </c>
      <c r="N502" s="7">
        <v>0</v>
      </c>
      <c r="O502" s="7">
        <v>0</v>
      </c>
      <c r="P502" s="7">
        <v>0.04</v>
      </c>
      <c r="Q502" s="7">
        <v>0</v>
      </c>
      <c r="R502" s="8">
        <v>0</v>
      </c>
      <c r="S502" s="8">
        <v>0</v>
      </c>
      <c r="T502" s="8">
        <v>0.35</v>
      </c>
      <c r="U502" s="8">
        <f t="shared" si="20"/>
        <v>2.61</v>
      </c>
      <c r="V502" s="31">
        <v>2.0299999999999998</v>
      </c>
      <c r="W502" s="8">
        <v>0</v>
      </c>
      <c r="X502" s="8">
        <v>0.85</v>
      </c>
      <c r="Y502" s="8">
        <v>0.34</v>
      </c>
      <c r="Z502" s="8">
        <v>1.64</v>
      </c>
      <c r="AA502" s="8">
        <v>0</v>
      </c>
      <c r="AB502" s="7">
        <v>0</v>
      </c>
      <c r="AC502" s="11">
        <v>0</v>
      </c>
      <c r="AD502" s="9">
        <f t="shared" si="21"/>
        <v>2.0600000000000005</v>
      </c>
      <c r="AE502" s="10" t="e">
        <f>#REF!+AD502</f>
        <v>#REF!</v>
      </c>
    </row>
    <row r="503" spans="1:31">
      <c r="A503" s="6" t="s">
        <v>530</v>
      </c>
      <c r="B503" s="7">
        <v>11.4</v>
      </c>
      <c r="C503" s="7">
        <v>0</v>
      </c>
      <c r="D503" s="8">
        <v>0.34</v>
      </c>
      <c r="E503" s="8">
        <v>0</v>
      </c>
      <c r="F503" s="31">
        <v>0.57999999999999996</v>
      </c>
      <c r="G503" s="8">
        <v>2.09</v>
      </c>
      <c r="H503" s="8">
        <v>0</v>
      </c>
      <c r="I503" s="8">
        <v>0.73</v>
      </c>
      <c r="J503" s="8">
        <v>0</v>
      </c>
      <c r="K503" s="8">
        <v>0.19</v>
      </c>
      <c r="L503" s="7">
        <v>0.54</v>
      </c>
      <c r="M503" s="8">
        <v>0.16</v>
      </c>
      <c r="N503" s="7">
        <v>0</v>
      </c>
      <c r="O503" s="7">
        <v>0</v>
      </c>
      <c r="P503" s="7">
        <v>0.04</v>
      </c>
      <c r="Q503" s="7">
        <v>0</v>
      </c>
      <c r="R503" s="8">
        <v>0</v>
      </c>
      <c r="S503" s="8">
        <v>0</v>
      </c>
      <c r="T503" s="8">
        <v>0.35</v>
      </c>
      <c r="U503" s="8">
        <f t="shared" si="20"/>
        <v>2.61</v>
      </c>
      <c r="V503" s="31">
        <v>2.0299999999999998</v>
      </c>
      <c r="W503" s="8">
        <v>0</v>
      </c>
      <c r="X503" s="8">
        <v>0.85</v>
      </c>
      <c r="Y503" s="8">
        <v>0.34</v>
      </c>
      <c r="Z503" s="8">
        <v>1.1599999999999999</v>
      </c>
      <c r="AA503" s="8">
        <v>0</v>
      </c>
      <c r="AB503" s="7">
        <v>0</v>
      </c>
      <c r="AC503" s="7">
        <v>0</v>
      </c>
      <c r="AD503" s="9">
        <f t="shared" si="21"/>
        <v>2.0000000000000018</v>
      </c>
      <c r="AE503" s="10" t="e">
        <f>#REF!+AD503</f>
        <v>#REF!</v>
      </c>
    </row>
    <row r="504" spans="1:31" ht="15.75" customHeight="1">
      <c r="A504" s="6" t="s">
        <v>531</v>
      </c>
      <c r="B504" s="7">
        <v>11.51</v>
      </c>
      <c r="C504" s="7">
        <v>0</v>
      </c>
      <c r="D504" s="8">
        <v>0.34</v>
      </c>
      <c r="E504" s="8">
        <v>0</v>
      </c>
      <c r="F504" s="31">
        <v>0.57999999999999996</v>
      </c>
      <c r="G504" s="8">
        <v>2.2000000000000002</v>
      </c>
      <c r="H504" s="8">
        <v>0</v>
      </c>
      <c r="I504" s="8">
        <v>0.73</v>
      </c>
      <c r="J504" s="8">
        <v>0</v>
      </c>
      <c r="K504" s="8">
        <v>0.19</v>
      </c>
      <c r="L504" s="7">
        <v>0.54</v>
      </c>
      <c r="M504" s="8">
        <v>0.16</v>
      </c>
      <c r="N504" s="7">
        <v>0</v>
      </c>
      <c r="O504" s="7">
        <v>0</v>
      </c>
      <c r="P504" s="7">
        <v>0.04</v>
      </c>
      <c r="Q504" s="7">
        <v>0</v>
      </c>
      <c r="R504" s="8">
        <v>0</v>
      </c>
      <c r="S504" s="8">
        <v>0</v>
      </c>
      <c r="T504" s="8">
        <v>0.35</v>
      </c>
      <c r="U504" s="8">
        <f t="shared" si="20"/>
        <v>2.61</v>
      </c>
      <c r="V504" s="31">
        <v>2.0299999999999998</v>
      </c>
      <c r="W504" s="8">
        <v>0</v>
      </c>
      <c r="X504" s="8">
        <v>0.85</v>
      </c>
      <c r="Y504" s="8">
        <v>0.34</v>
      </c>
      <c r="Z504" s="13">
        <v>1.1599999999999999</v>
      </c>
      <c r="AA504" s="8">
        <v>0</v>
      </c>
      <c r="AB504" s="7">
        <v>0</v>
      </c>
      <c r="AC504" s="11">
        <v>0</v>
      </c>
      <c r="AD504" s="9">
        <f t="shared" si="21"/>
        <v>2</v>
      </c>
      <c r="AE504" s="10" t="e">
        <f>#REF!+AD504</f>
        <v>#REF!</v>
      </c>
    </row>
    <row r="505" spans="1:31">
      <c r="A505" s="6" t="s">
        <v>532</v>
      </c>
      <c r="B505" s="7">
        <v>11.47</v>
      </c>
      <c r="C505" s="7">
        <v>0</v>
      </c>
      <c r="D505" s="8">
        <v>0.34</v>
      </c>
      <c r="E505" s="8">
        <v>0</v>
      </c>
      <c r="F505" s="31">
        <v>0.57999999999999996</v>
      </c>
      <c r="G505" s="8">
        <v>2.16</v>
      </c>
      <c r="H505" s="8">
        <v>0</v>
      </c>
      <c r="I505" s="8">
        <v>0.73</v>
      </c>
      <c r="J505" s="8">
        <v>0</v>
      </c>
      <c r="K505" s="8">
        <v>0.19</v>
      </c>
      <c r="L505" s="8">
        <v>0</v>
      </c>
      <c r="M505" s="8">
        <v>0.16</v>
      </c>
      <c r="N505" s="7">
        <v>0</v>
      </c>
      <c r="O505" s="7">
        <v>0</v>
      </c>
      <c r="P505" s="7">
        <v>0.04</v>
      </c>
      <c r="Q505" s="7">
        <v>0</v>
      </c>
      <c r="R505" s="8">
        <v>0</v>
      </c>
      <c r="S505" s="8">
        <v>0</v>
      </c>
      <c r="T505" s="8">
        <v>0.35</v>
      </c>
      <c r="U505" s="8">
        <f t="shared" si="20"/>
        <v>2.61</v>
      </c>
      <c r="V505" s="31">
        <v>2.0299999999999998</v>
      </c>
      <c r="W505" s="8">
        <v>0</v>
      </c>
      <c r="X505" s="8">
        <v>0.85</v>
      </c>
      <c r="Y505" s="8">
        <v>0.34</v>
      </c>
      <c r="Z505" s="8">
        <v>1.64</v>
      </c>
      <c r="AA505" s="8">
        <v>0</v>
      </c>
      <c r="AB505" s="7">
        <v>0</v>
      </c>
      <c r="AC505" s="11">
        <v>0</v>
      </c>
      <c r="AD505" s="9">
        <f t="shared" si="21"/>
        <v>2.0600000000000005</v>
      </c>
      <c r="AE505" s="10" t="e">
        <f>#REF!+AD505</f>
        <v>#REF!</v>
      </c>
    </row>
    <row r="506" spans="1:31" s="1" customFormat="1">
      <c r="A506" s="6" t="s">
        <v>533</v>
      </c>
      <c r="B506" s="7">
        <v>9.76</v>
      </c>
      <c r="C506" s="7">
        <v>0</v>
      </c>
      <c r="D506" s="8">
        <v>0.34</v>
      </c>
      <c r="E506" s="8">
        <v>0</v>
      </c>
      <c r="F506" s="31">
        <v>0.54</v>
      </c>
      <c r="G506" s="8">
        <v>2</v>
      </c>
      <c r="H506" s="8">
        <v>0.72</v>
      </c>
      <c r="I506" s="8">
        <v>0.65</v>
      </c>
      <c r="J506" s="8">
        <v>0</v>
      </c>
      <c r="K506" s="8">
        <v>0.19</v>
      </c>
      <c r="L506" s="8">
        <v>0</v>
      </c>
      <c r="M506" s="8">
        <v>0.16</v>
      </c>
      <c r="N506" s="7">
        <v>0</v>
      </c>
      <c r="O506" s="7">
        <v>0.1</v>
      </c>
      <c r="P506" s="7">
        <v>0.04</v>
      </c>
      <c r="Q506" s="7">
        <v>0</v>
      </c>
      <c r="R506" s="8">
        <v>0</v>
      </c>
      <c r="S506" s="8">
        <v>0</v>
      </c>
      <c r="T506" s="8">
        <v>0.38</v>
      </c>
      <c r="U506" s="8">
        <f t="shared" si="20"/>
        <v>2.4299999999999997</v>
      </c>
      <c r="V506" s="31">
        <v>1.89</v>
      </c>
      <c r="W506" s="8">
        <v>0</v>
      </c>
      <c r="X506" s="8">
        <v>0.92</v>
      </c>
      <c r="Y506" s="8">
        <v>0.34</v>
      </c>
      <c r="Z506" s="8">
        <v>1.49</v>
      </c>
      <c r="AA506" s="8">
        <v>0</v>
      </c>
      <c r="AB506" s="7">
        <v>0</v>
      </c>
      <c r="AC506" s="7">
        <v>0</v>
      </c>
      <c r="AD506" s="9">
        <f t="shared" si="21"/>
        <v>0</v>
      </c>
      <c r="AE506" s="10" t="e">
        <f>#REF!+AD506</f>
        <v>#REF!</v>
      </c>
    </row>
    <row r="507" spans="1:31">
      <c r="A507" s="6" t="s">
        <v>534</v>
      </c>
      <c r="B507" s="7">
        <v>11.46</v>
      </c>
      <c r="C507" s="7">
        <v>0</v>
      </c>
      <c r="D507" s="8">
        <v>0.34</v>
      </c>
      <c r="E507" s="8">
        <v>0</v>
      </c>
      <c r="F507" s="31">
        <v>0.57999999999999996</v>
      </c>
      <c r="G507" s="8">
        <v>2.15</v>
      </c>
      <c r="H507" s="8">
        <v>0</v>
      </c>
      <c r="I507" s="8">
        <v>0.73</v>
      </c>
      <c r="J507" s="8">
        <v>0</v>
      </c>
      <c r="K507" s="8">
        <v>0.19</v>
      </c>
      <c r="L507" s="8">
        <v>0</v>
      </c>
      <c r="M507" s="8">
        <v>0.16</v>
      </c>
      <c r="N507" s="7">
        <v>0</v>
      </c>
      <c r="O507" s="7">
        <v>0</v>
      </c>
      <c r="P507" s="7">
        <v>0.04</v>
      </c>
      <c r="Q507" s="7">
        <v>0</v>
      </c>
      <c r="R507" s="8">
        <v>0</v>
      </c>
      <c r="S507" s="8">
        <v>0</v>
      </c>
      <c r="T507" s="8">
        <v>0.35</v>
      </c>
      <c r="U507" s="8">
        <f t="shared" si="20"/>
        <v>2.61</v>
      </c>
      <c r="V507" s="31">
        <v>2.0299999999999998</v>
      </c>
      <c r="W507" s="8">
        <v>0</v>
      </c>
      <c r="X507" s="8">
        <v>0.85</v>
      </c>
      <c r="Y507" s="8">
        <v>0.34</v>
      </c>
      <c r="Z507" s="8">
        <v>1.64</v>
      </c>
      <c r="AA507" s="8">
        <v>0</v>
      </c>
      <c r="AB507" s="7">
        <v>0</v>
      </c>
      <c r="AC507" s="11">
        <v>0</v>
      </c>
      <c r="AD507" s="9">
        <f t="shared" si="21"/>
        <v>2.0600000000000023</v>
      </c>
      <c r="AE507" s="10" t="e">
        <f>#REF!+AD507</f>
        <v>#REF!</v>
      </c>
    </row>
    <row r="508" spans="1:31">
      <c r="A508" s="6" t="s">
        <v>535</v>
      </c>
      <c r="B508" s="7">
        <v>11.45</v>
      </c>
      <c r="C508" s="7">
        <v>0</v>
      </c>
      <c r="D508" s="8">
        <v>0.34</v>
      </c>
      <c r="E508" s="8">
        <v>0</v>
      </c>
      <c r="F508" s="31">
        <v>0.57999999999999996</v>
      </c>
      <c r="G508" s="8">
        <v>2.14</v>
      </c>
      <c r="H508" s="8">
        <v>0</v>
      </c>
      <c r="I508" s="8">
        <v>0.73</v>
      </c>
      <c r="J508" s="8">
        <v>0</v>
      </c>
      <c r="K508" s="8">
        <v>0.19</v>
      </c>
      <c r="L508" s="8">
        <v>0</v>
      </c>
      <c r="M508" s="8">
        <v>0.16</v>
      </c>
      <c r="N508" s="7">
        <v>0</v>
      </c>
      <c r="O508" s="7">
        <v>0</v>
      </c>
      <c r="P508" s="7">
        <v>0.04</v>
      </c>
      <c r="Q508" s="7">
        <v>0</v>
      </c>
      <c r="R508" s="8">
        <v>0</v>
      </c>
      <c r="S508" s="8">
        <v>0</v>
      </c>
      <c r="T508" s="8">
        <v>0.35</v>
      </c>
      <c r="U508" s="8">
        <f t="shared" si="20"/>
        <v>2.61</v>
      </c>
      <c r="V508" s="31">
        <v>2.0299999999999998</v>
      </c>
      <c r="W508" s="8">
        <v>0</v>
      </c>
      <c r="X508" s="8">
        <v>0.85</v>
      </c>
      <c r="Y508" s="8">
        <v>0.34</v>
      </c>
      <c r="Z508" s="8">
        <v>1.64</v>
      </c>
      <c r="AA508" s="8">
        <v>0</v>
      </c>
      <c r="AB508" s="7">
        <v>0</v>
      </c>
      <c r="AC508" s="7">
        <v>0</v>
      </c>
      <c r="AD508" s="9">
        <f t="shared" ref="AD508:AD509" si="22">B508-(C508+D508+E508+F508+G508+I508+K508+L508+M508+N508+O508+P508+Q508+R508+S508+T508+V508+X508+Y508+Z508+AA508+H508+W508+AB508+J508+AC508)</f>
        <v>2.0600000000000005</v>
      </c>
      <c r="AE508" s="10" t="e">
        <f>#REF!+AD508</f>
        <v>#REF!</v>
      </c>
    </row>
    <row r="509" spans="1:31">
      <c r="A509" s="19" t="s">
        <v>536</v>
      </c>
      <c r="B509" s="8">
        <v>9.65</v>
      </c>
      <c r="C509" s="8">
        <v>0.02</v>
      </c>
      <c r="D509" s="8">
        <f>0.34</f>
        <v>0.34</v>
      </c>
      <c r="E509" s="8">
        <v>0</v>
      </c>
      <c r="F509" s="31">
        <v>0.54</v>
      </c>
      <c r="G509" s="8">
        <v>0.66</v>
      </c>
      <c r="H509" s="8">
        <v>0</v>
      </c>
      <c r="I509" s="8">
        <v>0.45</v>
      </c>
      <c r="J509" s="8">
        <v>0</v>
      </c>
      <c r="K509" s="7">
        <v>0.19</v>
      </c>
      <c r="L509" s="8">
        <v>0</v>
      </c>
      <c r="M509" s="8">
        <v>0.16</v>
      </c>
      <c r="N509" s="8">
        <v>0</v>
      </c>
      <c r="O509" s="8">
        <v>0</v>
      </c>
      <c r="P509" s="7">
        <v>0.04</v>
      </c>
      <c r="Q509" s="8">
        <v>0</v>
      </c>
      <c r="R509" s="8">
        <v>0</v>
      </c>
      <c r="S509" s="8">
        <v>0</v>
      </c>
      <c r="T509" s="8">
        <v>0.38</v>
      </c>
      <c r="U509" s="8">
        <f t="shared" si="20"/>
        <v>2.4299999999999997</v>
      </c>
      <c r="V509" s="31">
        <v>1.89</v>
      </c>
      <c r="W509" s="8">
        <v>0</v>
      </c>
      <c r="X509" s="8">
        <v>0.92</v>
      </c>
      <c r="Y509" s="8">
        <v>0.34</v>
      </c>
      <c r="Z509" s="7">
        <v>1.49</v>
      </c>
      <c r="AA509" s="8">
        <v>0</v>
      </c>
      <c r="AB509" s="7">
        <v>0</v>
      </c>
      <c r="AC509" s="7">
        <v>0</v>
      </c>
      <c r="AD509" s="9">
        <f t="shared" si="22"/>
        <v>2.2300000000000004</v>
      </c>
      <c r="AE509" s="20" t="e">
        <f>#REF!+AD509</f>
        <v>#REF!</v>
      </c>
    </row>
    <row r="510" spans="1:31" s="12" customFormat="1">
      <c r="A510" s="21"/>
      <c r="B510" s="21"/>
      <c r="C510" s="22"/>
      <c r="D510" s="22"/>
      <c r="E510" s="22"/>
      <c r="F510" s="32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32"/>
      <c r="W510" s="23"/>
      <c r="X510" s="23"/>
      <c r="Y510" s="23"/>
      <c r="Z510" s="23"/>
      <c r="AA510" s="23"/>
      <c r="AB510" s="23"/>
      <c r="AC510" s="23"/>
      <c r="AD510" s="23"/>
      <c r="AE510" s="24"/>
    </row>
    <row r="514" spans="25:28">
      <c r="Y514" s="34"/>
      <c r="Z514" s="34"/>
      <c r="AA514" s="34"/>
      <c r="AB514" s="34"/>
    </row>
  </sheetData>
  <sheetProtection selectLockedCells="1" selectUnlockedCells="1"/>
  <mergeCells count="2">
    <mergeCell ref="Y514:AB514"/>
    <mergeCell ref="A1:AD1"/>
  </mergeCells>
  <pageMargins left="0.19685039370078741" right="0.19685039370078741" top="0.19685039370078741" bottom="0.19685039370078741" header="0.51181102362204722" footer="0.51181102362204722"/>
  <pageSetup paperSize="9" scale="6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K36"/>
  <sheetViews>
    <sheetView tabSelected="1" topLeftCell="B1" zoomScale="80" zoomScaleNormal="80" zoomScaleSheetLayoutView="100" workbookViewId="0">
      <selection activeCell="B14" sqref="B14"/>
    </sheetView>
  </sheetViews>
  <sheetFormatPr defaultColWidth="9.28515625" defaultRowHeight="15"/>
  <cols>
    <col min="1" max="1" width="4.140625" style="49" hidden="1" customWidth="1"/>
    <col min="2" max="2" width="27.85546875" style="49" customWidth="1"/>
    <col min="3" max="3" width="6.140625" style="59" customWidth="1"/>
    <col min="4" max="4" width="9.28515625" style="59" hidden="1" customWidth="1"/>
    <col min="5" max="5" width="9.28515625" style="49" hidden="1" customWidth="1"/>
    <col min="6" max="8" width="4.85546875" style="60" customWidth="1"/>
    <col min="9" max="15" width="4.85546875" style="36" customWidth="1"/>
    <col min="16" max="16" width="5.85546875" style="36" customWidth="1"/>
    <col min="17" max="27" width="4.85546875" style="36" customWidth="1"/>
    <col min="28" max="29" width="5.28515625" style="36" customWidth="1"/>
    <col min="30" max="30" width="4.5703125" style="36" customWidth="1"/>
    <col min="31" max="31" width="5.140625" style="36" customWidth="1"/>
    <col min="32" max="32" width="4.5703125" style="36" customWidth="1"/>
    <col min="33" max="33" width="9.28515625" style="49"/>
    <col min="34" max="34" width="8.28515625" style="50" customWidth="1"/>
    <col min="35" max="35" width="4.7109375" style="49" customWidth="1"/>
    <col min="36" max="36" width="9.28515625" style="49"/>
    <col min="37" max="256" width="9.28515625" style="51"/>
    <col min="257" max="257" width="4.140625" style="51" customWidth="1"/>
    <col min="258" max="258" width="27.85546875" style="51" customWidth="1"/>
    <col min="259" max="259" width="6.140625" style="51" customWidth="1"/>
    <col min="260" max="261" width="0" style="51" hidden="1" customWidth="1"/>
    <col min="262" max="271" width="4.85546875" style="51" customWidth="1"/>
    <col min="272" max="272" width="5.85546875" style="51" customWidth="1"/>
    <col min="273" max="283" width="4.85546875" style="51" customWidth="1"/>
    <col min="284" max="285" width="5.28515625" style="51" customWidth="1"/>
    <col min="286" max="286" width="4.5703125" style="51" customWidth="1"/>
    <col min="287" max="287" width="5.140625" style="51" customWidth="1"/>
    <col min="288" max="288" width="4.5703125" style="51" customWidth="1"/>
    <col min="289" max="289" width="9.28515625" style="51"/>
    <col min="290" max="290" width="8.28515625" style="51" customWidth="1"/>
    <col min="291" max="291" width="4.7109375" style="51" customWidth="1"/>
    <col min="292" max="512" width="9.28515625" style="51"/>
    <col min="513" max="513" width="4.140625" style="51" customWidth="1"/>
    <col min="514" max="514" width="27.85546875" style="51" customWidth="1"/>
    <col min="515" max="515" width="6.140625" style="51" customWidth="1"/>
    <col min="516" max="517" width="0" style="51" hidden="1" customWidth="1"/>
    <col min="518" max="527" width="4.85546875" style="51" customWidth="1"/>
    <col min="528" max="528" width="5.85546875" style="51" customWidth="1"/>
    <col min="529" max="539" width="4.85546875" style="51" customWidth="1"/>
    <col min="540" max="541" width="5.28515625" style="51" customWidth="1"/>
    <col min="542" max="542" width="4.5703125" style="51" customWidth="1"/>
    <col min="543" max="543" width="5.140625" style="51" customWidth="1"/>
    <col min="544" max="544" width="4.5703125" style="51" customWidth="1"/>
    <col min="545" max="545" width="9.28515625" style="51"/>
    <col min="546" max="546" width="8.28515625" style="51" customWidth="1"/>
    <col min="547" max="547" width="4.7109375" style="51" customWidth="1"/>
    <col min="548" max="768" width="9.28515625" style="51"/>
    <col min="769" max="769" width="4.140625" style="51" customWidth="1"/>
    <col min="770" max="770" width="27.85546875" style="51" customWidth="1"/>
    <col min="771" max="771" width="6.140625" style="51" customWidth="1"/>
    <col min="772" max="773" width="0" style="51" hidden="1" customWidth="1"/>
    <col min="774" max="783" width="4.85546875" style="51" customWidth="1"/>
    <col min="784" max="784" width="5.85546875" style="51" customWidth="1"/>
    <col min="785" max="795" width="4.85546875" style="51" customWidth="1"/>
    <col min="796" max="797" width="5.28515625" style="51" customWidth="1"/>
    <col min="798" max="798" width="4.5703125" style="51" customWidth="1"/>
    <col min="799" max="799" width="5.140625" style="51" customWidth="1"/>
    <col min="800" max="800" width="4.5703125" style="51" customWidth="1"/>
    <col min="801" max="801" width="9.28515625" style="51"/>
    <col min="802" max="802" width="8.28515625" style="51" customWidth="1"/>
    <col min="803" max="803" width="4.7109375" style="51" customWidth="1"/>
    <col min="804" max="1024" width="9.28515625" style="51"/>
    <col min="1025" max="1025" width="4.140625" style="51" customWidth="1"/>
    <col min="1026" max="1026" width="27.85546875" style="51" customWidth="1"/>
    <col min="1027" max="1027" width="6.140625" style="51" customWidth="1"/>
    <col min="1028" max="1029" width="0" style="51" hidden="1" customWidth="1"/>
    <col min="1030" max="1039" width="4.85546875" style="51" customWidth="1"/>
    <col min="1040" max="1040" width="5.85546875" style="51" customWidth="1"/>
    <col min="1041" max="1051" width="4.85546875" style="51" customWidth="1"/>
    <col min="1052" max="1053" width="5.28515625" style="51" customWidth="1"/>
    <col min="1054" max="1054" width="4.5703125" style="51" customWidth="1"/>
    <col min="1055" max="1055" width="5.140625" style="51" customWidth="1"/>
    <col min="1056" max="1056" width="4.5703125" style="51" customWidth="1"/>
    <col min="1057" max="1057" width="9.28515625" style="51"/>
    <col min="1058" max="1058" width="8.28515625" style="51" customWidth="1"/>
    <col min="1059" max="1059" width="4.7109375" style="51" customWidth="1"/>
    <col min="1060" max="1280" width="9.28515625" style="51"/>
    <col min="1281" max="1281" width="4.140625" style="51" customWidth="1"/>
    <col min="1282" max="1282" width="27.85546875" style="51" customWidth="1"/>
    <col min="1283" max="1283" width="6.140625" style="51" customWidth="1"/>
    <col min="1284" max="1285" width="0" style="51" hidden="1" customWidth="1"/>
    <col min="1286" max="1295" width="4.85546875" style="51" customWidth="1"/>
    <col min="1296" max="1296" width="5.85546875" style="51" customWidth="1"/>
    <col min="1297" max="1307" width="4.85546875" style="51" customWidth="1"/>
    <col min="1308" max="1309" width="5.28515625" style="51" customWidth="1"/>
    <col min="1310" max="1310" width="4.5703125" style="51" customWidth="1"/>
    <col min="1311" max="1311" width="5.140625" style="51" customWidth="1"/>
    <col min="1312" max="1312" width="4.5703125" style="51" customWidth="1"/>
    <col min="1313" max="1313" width="9.28515625" style="51"/>
    <col min="1314" max="1314" width="8.28515625" style="51" customWidth="1"/>
    <col min="1315" max="1315" width="4.7109375" style="51" customWidth="1"/>
    <col min="1316" max="1536" width="9.28515625" style="51"/>
    <col min="1537" max="1537" width="4.140625" style="51" customWidth="1"/>
    <col min="1538" max="1538" width="27.85546875" style="51" customWidth="1"/>
    <col min="1539" max="1539" width="6.140625" style="51" customWidth="1"/>
    <col min="1540" max="1541" width="0" style="51" hidden="1" customWidth="1"/>
    <col min="1542" max="1551" width="4.85546875" style="51" customWidth="1"/>
    <col min="1552" max="1552" width="5.85546875" style="51" customWidth="1"/>
    <col min="1553" max="1563" width="4.85546875" style="51" customWidth="1"/>
    <col min="1564" max="1565" width="5.28515625" style="51" customWidth="1"/>
    <col min="1566" max="1566" width="4.5703125" style="51" customWidth="1"/>
    <col min="1567" max="1567" width="5.140625" style="51" customWidth="1"/>
    <col min="1568" max="1568" width="4.5703125" style="51" customWidth="1"/>
    <col min="1569" max="1569" width="9.28515625" style="51"/>
    <col min="1570" max="1570" width="8.28515625" style="51" customWidth="1"/>
    <col min="1571" max="1571" width="4.7109375" style="51" customWidth="1"/>
    <col min="1572" max="1792" width="9.28515625" style="51"/>
    <col min="1793" max="1793" width="4.140625" style="51" customWidth="1"/>
    <col min="1794" max="1794" width="27.85546875" style="51" customWidth="1"/>
    <col min="1795" max="1795" width="6.140625" style="51" customWidth="1"/>
    <col min="1796" max="1797" width="0" style="51" hidden="1" customWidth="1"/>
    <col min="1798" max="1807" width="4.85546875" style="51" customWidth="1"/>
    <col min="1808" max="1808" width="5.85546875" style="51" customWidth="1"/>
    <col min="1809" max="1819" width="4.85546875" style="51" customWidth="1"/>
    <col min="1820" max="1821" width="5.28515625" style="51" customWidth="1"/>
    <col min="1822" max="1822" width="4.5703125" style="51" customWidth="1"/>
    <col min="1823" max="1823" width="5.140625" style="51" customWidth="1"/>
    <col min="1824" max="1824" width="4.5703125" style="51" customWidth="1"/>
    <col min="1825" max="1825" width="9.28515625" style="51"/>
    <col min="1826" max="1826" width="8.28515625" style="51" customWidth="1"/>
    <col min="1827" max="1827" width="4.7109375" style="51" customWidth="1"/>
    <col min="1828" max="2048" width="9.28515625" style="51"/>
    <col min="2049" max="2049" width="4.140625" style="51" customWidth="1"/>
    <col min="2050" max="2050" width="27.85546875" style="51" customWidth="1"/>
    <col min="2051" max="2051" width="6.140625" style="51" customWidth="1"/>
    <col min="2052" max="2053" width="0" style="51" hidden="1" customWidth="1"/>
    <col min="2054" max="2063" width="4.85546875" style="51" customWidth="1"/>
    <col min="2064" max="2064" width="5.85546875" style="51" customWidth="1"/>
    <col min="2065" max="2075" width="4.85546875" style="51" customWidth="1"/>
    <col min="2076" max="2077" width="5.28515625" style="51" customWidth="1"/>
    <col min="2078" max="2078" width="4.5703125" style="51" customWidth="1"/>
    <col min="2079" max="2079" width="5.140625" style="51" customWidth="1"/>
    <col min="2080" max="2080" width="4.5703125" style="51" customWidth="1"/>
    <col min="2081" max="2081" width="9.28515625" style="51"/>
    <col min="2082" max="2082" width="8.28515625" style="51" customWidth="1"/>
    <col min="2083" max="2083" width="4.7109375" style="51" customWidth="1"/>
    <col min="2084" max="2304" width="9.28515625" style="51"/>
    <col min="2305" max="2305" width="4.140625" style="51" customWidth="1"/>
    <col min="2306" max="2306" width="27.85546875" style="51" customWidth="1"/>
    <col min="2307" max="2307" width="6.140625" style="51" customWidth="1"/>
    <col min="2308" max="2309" width="0" style="51" hidden="1" customWidth="1"/>
    <col min="2310" max="2319" width="4.85546875" style="51" customWidth="1"/>
    <col min="2320" max="2320" width="5.85546875" style="51" customWidth="1"/>
    <col min="2321" max="2331" width="4.85546875" style="51" customWidth="1"/>
    <col min="2332" max="2333" width="5.28515625" style="51" customWidth="1"/>
    <col min="2334" max="2334" width="4.5703125" style="51" customWidth="1"/>
    <col min="2335" max="2335" width="5.140625" style="51" customWidth="1"/>
    <col min="2336" max="2336" width="4.5703125" style="51" customWidth="1"/>
    <col min="2337" max="2337" width="9.28515625" style="51"/>
    <col min="2338" max="2338" width="8.28515625" style="51" customWidth="1"/>
    <col min="2339" max="2339" width="4.7109375" style="51" customWidth="1"/>
    <col min="2340" max="2560" width="9.28515625" style="51"/>
    <col min="2561" max="2561" width="4.140625" style="51" customWidth="1"/>
    <col min="2562" max="2562" width="27.85546875" style="51" customWidth="1"/>
    <col min="2563" max="2563" width="6.140625" style="51" customWidth="1"/>
    <col min="2564" max="2565" width="0" style="51" hidden="1" customWidth="1"/>
    <col min="2566" max="2575" width="4.85546875" style="51" customWidth="1"/>
    <col min="2576" max="2576" width="5.85546875" style="51" customWidth="1"/>
    <col min="2577" max="2587" width="4.85546875" style="51" customWidth="1"/>
    <col min="2588" max="2589" width="5.28515625" style="51" customWidth="1"/>
    <col min="2590" max="2590" width="4.5703125" style="51" customWidth="1"/>
    <col min="2591" max="2591" width="5.140625" style="51" customWidth="1"/>
    <col min="2592" max="2592" width="4.5703125" style="51" customWidth="1"/>
    <col min="2593" max="2593" width="9.28515625" style="51"/>
    <col min="2594" max="2594" width="8.28515625" style="51" customWidth="1"/>
    <col min="2595" max="2595" width="4.7109375" style="51" customWidth="1"/>
    <col min="2596" max="2816" width="9.28515625" style="51"/>
    <col min="2817" max="2817" width="4.140625" style="51" customWidth="1"/>
    <col min="2818" max="2818" width="27.85546875" style="51" customWidth="1"/>
    <col min="2819" max="2819" width="6.140625" style="51" customWidth="1"/>
    <col min="2820" max="2821" width="0" style="51" hidden="1" customWidth="1"/>
    <col min="2822" max="2831" width="4.85546875" style="51" customWidth="1"/>
    <col min="2832" max="2832" width="5.85546875" style="51" customWidth="1"/>
    <col min="2833" max="2843" width="4.85546875" style="51" customWidth="1"/>
    <col min="2844" max="2845" width="5.28515625" style="51" customWidth="1"/>
    <col min="2846" max="2846" width="4.5703125" style="51" customWidth="1"/>
    <col min="2847" max="2847" width="5.140625" style="51" customWidth="1"/>
    <col min="2848" max="2848" width="4.5703125" style="51" customWidth="1"/>
    <col min="2849" max="2849" width="9.28515625" style="51"/>
    <col min="2850" max="2850" width="8.28515625" style="51" customWidth="1"/>
    <col min="2851" max="2851" width="4.7109375" style="51" customWidth="1"/>
    <col min="2852" max="3072" width="9.28515625" style="51"/>
    <col min="3073" max="3073" width="4.140625" style="51" customWidth="1"/>
    <col min="3074" max="3074" width="27.85546875" style="51" customWidth="1"/>
    <col min="3075" max="3075" width="6.140625" style="51" customWidth="1"/>
    <col min="3076" max="3077" width="0" style="51" hidden="1" customWidth="1"/>
    <col min="3078" max="3087" width="4.85546875" style="51" customWidth="1"/>
    <col min="3088" max="3088" width="5.85546875" style="51" customWidth="1"/>
    <col min="3089" max="3099" width="4.85546875" style="51" customWidth="1"/>
    <col min="3100" max="3101" width="5.28515625" style="51" customWidth="1"/>
    <col min="3102" max="3102" width="4.5703125" style="51" customWidth="1"/>
    <col min="3103" max="3103" width="5.140625" style="51" customWidth="1"/>
    <col min="3104" max="3104" width="4.5703125" style="51" customWidth="1"/>
    <col min="3105" max="3105" width="9.28515625" style="51"/>
    <col min="3106" max="3106" width="8.28515625" style="51" customWidth="1"/>
    <col min="3107" max="3107" width="4.7109375" style="51" customWidth="1"/>
    <col min="3108" max="3328" width="9.28515625" style="51"/>
    <col min="3329" max="3329" width="4.140625" style="51" customWidth="1"/>
    <col min="3330" max="3330" width="27.85546875" style="51" customWidth="1"/>
    <col min="3331" max="3331" width="6.140625" style="51" customWidth="1"/>
    <col min="3332" max="3333" width="0" style="51" hidden="1" customWidth="1"/>
    <col min="3334" max="3343" width="4.85546875" style="51" customWidth="1"/>
    <col min="3344" max="3344" width="5.85546875" style="51" customWidth="1"/>
    <col min="3345" max="3355" width="4.85546875" style="51" customWidth="1"/>
    <col min="3356" max="3357" width="5.28515625" style="51" customWidth="1"/>
    <col min="3358" max="3358" width="4.5703125" style="51" customWidth="1"/>
    <col min="3359" max="3359" width="5.140625" style="51" customWidth="1"/>
    <col min="3360" max="3360" width="4.5703125" style="51" customWidth="1"/>
    <col min="3361" max="3361" width="9.28515625" style="51"/>
    <col min="3362" max="3362" width="8.28515625" style="51" customWidth="1"/>
    <col min="3363" max="3363" width="4.7109375" style="51" customWidth="1"/>
    <col min="3364" max="3584" width="9.28515625" style="51"/>
    <col min="3585" max="3585" width="4.140625" style="51" customWidth="1"/>
    <col min="3586" max="3586" width="27.85546875" style="51" customWidth="1"/>
    <col min="3587" max="3587" width="6.140625" style="51" customWidth="1"/>
    <col min="3588" max="3589" width="0" style="51" hidden="1" customWidth="1"/>
    <col min="3590" max="3599" width="4.85546875" style="51" customWidth="1"/>
    <col min="3600" max="3600" width="5.85546875" style="51" customWidth="1"/>
    <col min="3601" max="3611" width="4.85546875" style="51" customWidth="1"/>
    <col min="3612" max="3613" width="5.28515625" style="51" customWidth="1"/>
    <col min="3614" max="3614" width="4.5703125" style="51" customWidth="1"/>
    <col min="3615" max="3615" width="5.140625" style="51" customWidth="1"/>
    <col min="3616" max="3616" width="4.5703125" style="51" customWidth="1"/>
    <col min="3617" max="3617" width="9.28515625" style="51"/>
    <col min="3618" max="3618" width="8.28515625" style="51" customWidth="1"/>
    <col min="3619" max="3619" width="4.7109375" style="51" customWidth="1"/>
    <col min="3620" max="3840" width="9.28515625" style="51"/>
    <col min="3841" max="3841" width="4.140625" style="51" customWidth="1"/>
    <col min="3842" max="3842" width="27.85546875" style="51" customWidth="1"/>
    <col min="3843" max="3843" width="6.140625" style="51" customWidth="1"/>
    <col min="3844" max="3845" width="0" style="51" hidden="1" customWidth="1"/>
    <col min="3846" max="3855" width="4.85546875" style="51" customWidth="1"/>
    <col min="3856" max="3856" width="5.85546875" style="51" customWidth="1"/>
    <col min="3857" max="3867" width="4.85546875" style="51" customWidth="1"/>
    <col min="3868" max="3869" width="5.28515625" style="51" customWidth="1"/>
    <col min="3870" max="3870" width="4.5703125" style="51" customWidth="1"/>
    <col min="3871" max="3871" width="5.140625" style="51" customWidth="1"/>
    <col min="3872" max="3872" width="4.5703125" style="51" customWidth="1"/>
    <col min="3873" max="3873" width="9.28515625" style="51"/>
    <col min="3874" max="3874" width="8.28515625" style="51" customWidth="1"/>
    <col min="3875" max="3875" width="4.7109375" style="51" customWidth="1"/>
    <col min="3876" max="4096" width="9.28515625" style="51"/>
    <col min="4097" max="4097" width="4.140625" style="51" customWidth="1"/>
    <col min="4098" max="4098" width="27.85546875" style="51" customWidth="1"/>
    <col min="4099" max="4099" width="6.140625" style="51" customWidth="1"/>
    <col min="4100" max="4101" width="0" style="51" hidden="1" customWidth="1"/>
    <col min="4102" max="4111" width="4.85546875" style="51" customWidth="1"/>
    <col min="4112" max="4112" width="5.85546875" style="51" customWidth="1"/>
    <col min="4113" max="4123" width="4.85546875" style="51" customWidth="1"/>
    <col min="4124" max="4125" width="5.28515625" style="51" customWidth="1"/>
    <col min="4126" max="4126" width="4.5703125" style="51" customWidth="1"/>
    <col min="4127" max="4127" width="5.140625" style="51" customWidth="1"/>
    <col min="4128" max="4128" width="4.5703125" style="51" customWidth="1"/>
    <col min="4129" max="4129" width="9.28515625" style="51"/>
    <col min="4130" max="4130" width="8.28515625" style="51" customWidth="1"/>
    <col min="4131" max="4131" width="4.7109375" style="51" customWidth="1"/>
    <col min="4132" max="4352" width="9.28515625" style="51"/>
    <col min="4353" max="4353" width="4.140625" style="51" customWidth="1"/>
    <col min="4354" max="4354" width="27.85546875" style="51" customWidth="1"/>
    <col min="4355" max="4355" width="6.140625" style="51" customWidth="1"/>
    <col min="4356" max="4357" width="0" style="51" hidden="1" customWidth="1"/>
    <col min="4358" max="4367" width="4.85546875" style="51" customWidth="1"/>
    <col min="4368" max="4368" width="5.85546875" style="51" customWidth="1"/>
    <col min="4369" max="4379" width="4.85546875" style="51" customWidth="1"/>
    <col min="4380" max="4381" width="5.28515625" style="51" customWidth="1"/>
    <col min="4382" max="4382" width="4.5703125" style="51" customWidth="1"/>
    <col min="4383" max="4383" width="5.140625" style="51" customWidth="1"/>
    <col min="4384" max="4384" width="4.5703125" style="51" customWidth="1"/>
    <col min="4385" max="4385" width="9.28515625" style="51"/>
    <col min="4386" max="4386" width="8.28515625" style="51" customWidth="1"/>
    <col min="4387" max="4387" width="4.7109375" style="51" customWidth="1"/>
    <col min="4388" max="4608" width="9.28515625" style="51"/>
    <col min="4609" max="4609" width="4.140625" style="51" customWidth="1"/>
    <col min="4610" max="4610" width="27.85546875" style="51" customWidth="1"/>
    <col min="4611" max="4611" width="6.140625" style="51" customWidth="1"/>
    <col min="4612" max="4613" width="0" style="51" hidden="1" customWidth="1"/>
    <col min="4614" max="4623" width="4.85546875" style="51" customWidth="1"/>
    <col min="4624" max="4624" width="5.85546875" style="51" customWidth="1"/>
    <col min="4625" max="4635" width="4.85546875" style="51" customWidth="1"/>
    <col min="4636" max="4637" width="5.28515625" style="51" customWidth="1"/>
    <col min="4638" max="4638" width="4.5703125" style="51" customWidth="1"/>
    <col min="4639" max="4639" width="5.140625" style="51" customWidth="1"/>
    <col min="4640" max="4640" width="4.5703125" style="51" customWidth="1"/>
    <col min="4641" max="4641" width="9.28515625" style="51"/>
    <col min="4642" max="4642" width="8.28515625" style="51" customWidth="1"/>
    <col min="4643" max="4643" width="4.7109375" style="51" customWidth="1"/>
    <col min="4644" max="4864" width="9.28515625" style="51"/>
    <col min="4865" max="4865" width="4.140625" style="51" customWidth="1"/>
    <col min="4866" max="4866" width="27.85546875" style="51" customWidth="1"/>
    <col min="4867" max="4867" width="6.140625" style="51" customWidth="1"/>
    <col min="4868" max="4869" width="0" style="51" hidden="1" customWidth="1"/>
    <col min="4870" max="4879" width="4.85546875" style="51" customWidth="1"/>
    <col min="4880" max="4880" width="5.85546875" style="51" customWidth="1"/>
    <col min="4881" max="4891" width="4.85546875" style="51" customWidth="1"/>
    <col min="4892" max="4893" width="5.28515625" style="51" customWidth="1"/>
    <col min="4894" max="4894" width="4.5703125" style="51" customWidth="1"/>
    <col min="4895" max="4895" width="5.140625" style="51" customWidth="1"/>
    <col min="4896" max="4896" width="4.5703125" style="51" customWidth="1"/>
    <col min="4897" max="4897" width="9.28515625" style="51"/>
    <col min="4898" max="4898" width="8.28515625" style="51" customWidth="1"/>
    <col min="4899" max="4899" width="4.7109375" style="51" customWidth="1"/>
    <col min="4900" max="5120" width="9.28515625" style="51"/>
    <col min="5121" max="5121" width="4.140625" style="51" customWidth="1"/>
    <col min="5122" max="5122" width="27.85546875" style="51" customWidth="1"/>
    <col min="5123" max="5123" width="6.140625" style="51" customWidth="1"/>
    <col min="5124" max="5125" width="0" style="51" hidden="1" customWidth="1"/>
    <col min="5126" max="5135" width="4.85546875" style="51" customWidth="1"/>
    <col min="5136" max="5136" width="5.85546875" style="51" customWidth="1"/>
    <col min="5137" max="5147" width="4.85546875" style="51" customWidth="1"/>
    <col min="5148" max="5149" width="5.28515625" style="51" customWidth="1"/>
    <col min="5150" max="5150" width="4.5703125" style="51" customWidth="1"/>
    <col min="5151" max="5151" width="5.140625" style="51" customWidth="1"/>
    <col min="5152" max="5152" width="4.5703125" style="51" customWidth="1"/>
    <col min="5153" max="5153" width="9.28515625" style="51"/>
    <col min="5154" max="5154" width="8.28515625" style="51" customWidth="1"/>
    <col min="5155" max="5155" width="4.7109375" style="51" customWidth="1"/>
    <col min="5156" max="5376" width="9.28515625" style="51"/>
    <col min="5377" max="5377" width="4.140625" style="51" customWidth="1"/>
    <col min="5378" max="5378" width="27.85546875" style="51" customWidth="1"/>
    <col min="5379" max="5379" width="6.140625" style="51" customWidth="1"/>
    <col min="5380" max="5381" width="0" style="51" hidden="1" customWidth="1"/>
    <col min="5382" max="5391" width="4.85546875" style="51" customWidth="1"/>
    <col min="5392" max="5392" width="5.85546875" style="51" customWidth="1"/>
    <col min="5393" max="5403" width="4.85546875" style="51" customWidth="1"/>
    <col min="5404" max="5405" width="5.28515625" style="51" customWidth="1"/>
    <col min="5406" max="5406" width="4.5703125" style="51" customWidth="1"/>
    <col min="5407" max="5407" width="5.140625" style="51" customWidth="1"/>
    <col min="5408" max="5408" width="4.5703125" style="51" customWidth="1"/>
    <col min="5409" max="5409" width="9.28515625" style="51"/>
    <col min="5410" max="5410" width="8.28515625" style="51" customWidth="1"/>
    <col min="5411" max="5411" width="4.7109375" style="51" customWidth="1"/>
    <col min="5412" max="5632" width="9.28515625" style="51"/>
    <col min="5633" max="5633" width="4.140625" style="51" customWidth="1"/>
    <col min="5634" max="5634" width="27.85546875" style="51" customWidth="1"/>
    <col min="5635" max="5635" width="6.140625" style="51" customWidth="1"/>
    <col min="5636" max="5637" width="0" style="51" hidden="1" customWidth="1"/>
    <col min="5638" max="5647" width="4.85546875" style="51" customWidth="1"/>
    <col min="5648" max="5648" width="5.85546875" style="51" customWidth="1"/>
    <col min="5649" max="5659" width="4.85546875" style="51" customWidth="1"/>
    <col min="5660" max="5661" width="5.28515625" style="51" customWidth="1"/>
    <col min="5662" max="5662" width="4.5703125" style="51" customWidth="1"/>
    <col min="5663" max="5663" width="5.140625" style="51" customWidth="1"/>
    <col min="5664" max="5664" width="4.5703125" style="51" customWidth="1"/>
    <col min="5665" max="5665" width="9.28515625" style="51"/>
    <col min="5666" max="5666" width="8.28515625" style="51" customWidth="1"/>
    <col min="5667" max="5667" width="4.7109375" style="51" customWidth="1"/>
    <col min="5668" max="5888" width="9.28515625" style="51"/>
    <col min="5889" max="5889" width="4.140625" style="51" customWidth="1"/>
    <col min="5890" max="5890" width="27.85546875" style="51" customWidth="1"/>
    <col min="5891" max="5891" width="6.140625" style="51" customWidth="1"/>
    <col min="5892" max="5893" width="0" style="51" hidden="1" customWidth="1"/>
    <col min="5894" max="5903" width="4.85546875" style="51" customWidth="1"/>
    <col min="5904" max="5904" width="5.85546875" style="51" customWidth="1"/>
    <col min="5905" max="5915" width="4.85546875" style="51" customWidth="1"/>
    <col min="5916" max="5917" width="5.28515625" style="51" customWidth="1"/>
    <col min="5918" max="5918" width="4.5703125" style="51" customWidth="1"/>
    <col min="5919" max="5919" width="5.140625" style="51" customWidth="1"/>
    <col min="5920" max="5920" width="4.5703125" style="51" customWidth="1"/>
    <col min="5921" max="5921" width="9.28515625" style="51"/>
    <col min="5922" max="5922" width="8.28515625" style="51" customWidth="1"/>
    <col min="5923" max="5923" width="4.7109375" style="51" customWidth="1"/>
    <col min="5924" max="6144" width="9.28515625" style="51"/>
    <col min="6145" max="6145" width="4.140625" style="51" customWidth="1"/>
    <col min="6146" max="6146" width="27.85546875" style="51" customWidth="1"/>
    <col min="6147" max="6147" width="6.140625" style="51" customWidth="1"/>
    <col min="6148" max="6149" width="0" style="51" hidden="1" customWidth="1"/>
    <col min="6150" max="6159" width="4.85546875" style="51" customWidth="1"/>
    <col min="6160" max="6160" width="5.85546875" style="51" customWidth="1"/>
    <col min="6161" max="6171" width="4.85546875" style="51" customWidth="1"/>
    <col min="6172" max="6173" width="5.28515625" style="51" customWidth="1"/>
    <col min="6174" max="6174" width="4.5703125" style="51" customWidth="1"/>
    <col min="6175" max="6175" width="5.140625" style="51" customWidth="1"/>
    <col min="6176" max="6176" width="4.5703125" style="51" customWidth="1"/>
    <col min="6177" max="6177" width="9.28515625" style="51"/>
    <col min="6178" max="6178" width="8.28515625" style="51" customWidth="1"/>
    <col min="6179" max="6179" width="4.7109375" style="51" customWidth="1"/>
    <col min="6180" max="6400" width="9.28515625" style="51"/>
    <col min="6401" max="6401" width="4.140625" style="51" customWidth="1"/>
    <col min="6402" max="6402" width="27.85546875" style="51" customWidth="1"/>
    <col min="6403" max="6403" width="6.140625" style="51" customWidth="1"/>
    <col min="6404" max="6405" width="0" style="51" hidden="1" customWidth="1"/>
    <col min="6406" max="6415" width="4.85546875" style="51" customWidth="1"/>
    <col min="6416" max="6416" width="5.85546875" style="51" customWidth="1"/>
    <col min="6417" max="6427" width="4.85546875" style="51" customWidth="1"/>
    <col min="6428" max="6429" width="5.28515625" style="51" customWidth="1"/>
    <col min="6430" max="6430" width="4.5703125" style="51" customWidth="1"/>
    <col min="6431" max="6431" width="5.140625" style="51" customWidth="1"/>
    <col min="6432" max="6432" width="4.5703125" style="51" customWidth="1"/>
    <col min="6433" max="6433" width="9.28515625" style="51"/>
    <col min="6434" max="6434" width="8.28515625" style="51" customWidth="1"/>
    <col min="6435" max="6435" width="4.7109375" style="51" customWidth="1"/>
    <col min="6436" max="6656" width="9.28515625" style="51"/>
    <col min="6657" max="6657" width="4.140625" style="51" customWidth="1"/>
    <col min="6658" max="6658" width="27.85546875" style="51" customWidth="1"/>
    <col min="6659" max="6659" width="6.140625" style="51" customWidth="1"/>
    <col min="6660" max="6661" width="0" style="51" hidden="1" customWidth="1"/>
    <col min="6662" max="6671" width="4.85546875" style="51" customWidth="1"/>
    <col min="6672" max="6672" width="5.85546875" style="51" customWidth="1"/>
    <col min="6673" max="6683" width="4.85546875" style="51" customWidth="1"/>
    <col min="6684" max="6685" width="5.28515625" style="51" customWidth="1"/>
    <col min="6686" max="6686" width="4.5703125" style="51" customWidth="1"/>
    <col min="6687" max="6687" width="5.140625" style="51" customWidth="1"/>
    <col min="6688" max="6688" width="4.5703125" style="51" customWidth="1"/>
    <col min="6689" max="6689" width="9.28515625" style="51"/>
    <col min="6690" max="6690" width="8.28515625" style="51" customWidth="1"/>
    <col min="6691" max="6691" width="4.7109375" style="51" customWidth="1"/>
    <col min="6692" max="6912" width="9.28515625" style="51"/>
    <col min="6913" max="6913" width="4.140625" style="51" customWidth="1"/>
    <col min="6914" max="6914" width="27.85546875" style="51" customWidth="1"/>
    <col min="6915" max="6915" width="6.140625" style="51" customWidth="1"/>
    <col min="6916" max="6917" width="0" style="51" hidden="1" customWidth="1"/>
    <col min="6918" max="6927" width="4.85546875" style="51" customWidth="1"/>
    <col min="6928" max="6928" width="5.85546875" style="51" customWidth="1"/>
    <col min="6929" max="6939" width="4.85546875" style="51" customWidth="1"/>
    <col min="6940" max="6941" width="5.28515625" style="51" customWidth="1"/>
    <col min="6942" max="6942" width="4.5703125" style="51" customWidth="1"/>
    <col min="6943" max="6943" width="5.140625" style="51" customWidth="1"/>
    <col min="6944" max="6944" width="4.5703125" style="51" customWidth="1"/>
    <col min="6945" max="6945" width="9.28515625" style="51"/>
    <col min="6946" max="6946" width="8.28515625" style="51" customWidth="1"/>
    <col min="6947" max="6947" width="4.7109375" style="51" customWidth="1"/>
    <col min="6948" max="7168" width="9.28515625" style="51"/>
    <col min="7169" max="7169" width="4.140625" style="51" customWidth="1"/>
    <col min="7170" max="7170" width="27.85546875" style="51" customWidth="1"/>
    <col min="7171" max="7171" width="6.140625" style="51" customWidth="1"/>
    <col min="7172" max="7173" width="0" style="51" hidden="1" customWidth="1"/>
    <col min="7174" max="7183" width="4.85546875" style="51" customWidth="1"/>
    <col min="7184" max="7184" width="5.85546875" style="51" customWidth="1"/>
    <col min="7185" max="7195" width="4.85546875" style="51" customWidth="1"/>
    <col min="7196" max="7197" width="5.28515625" style="51" customWidth="1"/>
    <col min="7198" max="7198" width="4.5703125" style="51" customWidth="1"/>
    <col min="7199" max="7199" width="5.140625" style="51" customWidth="1"/>
    <col min="7200" max="7200" width="4.5703125" style="51" customWidth="1"/>
    <col min="7201" max="7201" width="9.28515625" style="51"/>
    <col min="7202" max="7202" width="8.28515625" style="51" customWidth="1"/>
    <col min="7203" max="7203" width="4.7109375" style="51" customWidth="1"/>
    <col min="7204" max="7424" width="9.28515625" style="51"/>
    <col min="7425" max="7425" width="4.140625" style="51" customWidth="1"/>
    <col min="7426" max="7426" width="27.85546875" style="51" customWidth="1"/>
    <col min="7427" max="7427" width="6.140625" style="51" customWidth="1"/>
    <col min="7428" max="7429" width="0" style="51" hidden="1" customWidth="1"/>
    <col min="7430" max="7439" width="4.85546875" style="51" customWidth="1"/>
    <col min="7440" max="7440" width="5.85546875" style="51" customWidth="1"/>
    <col min="7441" max="7451" width="4.85546875" style="51" customWidth="1"/>
    <col min="7452" max="7453" width="5.28515625" style="51" customWidth="1"/>
    <col min="7454" max="7454" width="4.5703125" style="51" customWidth="1"/>
    <col min="7455" max="7455" width="5.140625" style="51" customWidth="1"/>
    <col min="7456" max="7456" width="4.5703125" style="51" customWidth="1"/>
    <col min="7457" max="7457" width="9.28515625" style="51"/>
    <col min="7458" max="7458" width="8.28515625" style="51" customWidth="1"/>
    <col min="7459" max="7459" width="4.7109375" style="51" customWidth="1"/>
    <col min="7460" max="7680" width="9.28515625" style="51"/>
    <col min="7681" max="7681" width="4.140625" style="51" customWidth="1"/>
    <col min="7682" max="7682" width="27.85546875" style="51" customWidth="1"/>
    <col min="7683" max="7683" width="6.140625" style="51" customWidth="1"/>
    <col min="7684" max="7685" width="0" style="51" hidden="1" customWidth="1"/>
    <col min="7686" max="7695" width="4.85546875" style="51" customWidth="1"/>
    <col min="7696" max="7696" width="5.85546875" style="51" customWidth="1"/>
    <col min="7697" max="7707" width="4.85546875" style="51" customWidth="1"/>
    <col min="7708" max="7709" width="5.28515625" style="51" customWidth="1"/>
    <col min="7710" max="7710" width="4.5703125" style="51" customWidth="1"/>
    <col min="7711" max="7711" width="5.140625" style="51" customWidth="1"/>
    <col min="7712" max="7712" width="4.5703125" style="51" customWidth="1"/>
    <col min="7713" max="7713" width="9.28515625" style="51"/>
    <col min="7714" max="7714" width="8.28515625" style="51" customWidth="1"/>
    <col min="7715" max="7715" width="4.7109375" style="51" customWidth="1"/>
    <col min="7716" max="7936" width="9.28515625" style="51"/>
    <col min="7937" max="7937" width="4.140625" style="51" customWidth="1"/>
    <col min="7938" max="7938" width="27.85546875" style="51" customWidth="1"/>
    <col min="7939" max="7939" width="6.140625" style="51" customWidth="1"/>
    <col min="7940" max="7941" width="0" style="51" hidden="1" customWidth="1"/>
    <col min="7942" max="7951" width="4.85546875" style="51" customWidth="1"/>
    <col min="7952" max="7952" width="5.85546875" style="51" customWidth="1"/>
    <col min="7953" max="7963" width="4.85546875" style="51" customWidth="1"/>
    <col min="7964" max="7965" width="5.28515625" style="51" customWidth="1"/>
    <col min="7966" max="7966" width="4.5703125" style="51" customWidth="1"/>
    <col min="7967" max="7967" width="5.140625" style="51" customWidth="1"/>
    <col min="7968" max="7968" width="4.5703125" style="51" customWidth="1"/>
    <col min="7969" max="7969" width="9.28515625" style="51"/>
    <col min="7970" max="7970" width="8.28515625" style="51" customWidth="1"/>
    <col min="7971" max="7971" width="4.7109375" style="51" customWidth="1"/>
    <col min="7972" max="8192" width="9.28515625" style="51"/>
    <col min="8193" max="8193" width="4.140625" style="51" customWidth="1"/>
    <col min="8194" max="8194" width="27.85546875" style="51" customWidth="1"/>
    <col min="8195" max="8195" width="6.140625" style="51" customWidth="1"/>
    <col min="8196" max="8197" width="0" style="51" hidden="1" customWidth="1"/>
    <col min="8198" max="8207" width="4.85546875" style="51" customWidth="1"/>
    <col min="8208" max="8208" width="5.85546875" style="51" customWidth="1"/>
    <col min="8209" max="8219" width="4.85546875" style="51" customWidth="1"/>
    <col min="8220" max="8221" width="5.28515625" style="51" customWidth="1"/>
    <col min="8222" max="8222" width="4.5703125" style="51" customWidth="1"/>
    <col min="8223" max="8223" width="5.140625" style="51" customWidth="1"/>
    <col min="8224" max="8224" width="4.5703125" style="51" customWidth="1"/>
    <col min="8225" max="8225" width="9.28515625" style="51"/>
    <col min="8226" max="8226" width="8.28515625" style="51" customWidth="1"/>
    <col min="8227" max="8227" width="4.7109375" style="51" customWidth="1"/>
    <col min="8228" max="8448" width="9.28515625" style="51"/>
    <col min="8449" max="8449" width="4.140625" style="51" customWidth="1"/>
    <col min="8450" max="8450" width="27.85546875" style="51" customWidth="1"/>
    <col min="8451" max="8451" width="6.140625" style="51" customWidth="1"/>
    <col min="8452" max="8453" width="0" style="51" hidden="1" customWidth="1"/>
    <col min="8454" max="8463" width="4.85546875" style="51" customWidth="1"/>
    <col min="8464" max="8464" width="5.85546875" style="51" customWidth="1"/>
    <col min="8465" max="8475" width="4.85546875" style="51" customWidth="1"/>
    <col min="8476" max="8477" width="5.28515625" style="51" customWidth="1"/>
    <col min="8478" max="8478" width="4.5703125" style="51" customWidth="1"/>
    <col min="8479" max="8479" width="5.140625" style="51" customWidth="1"/>
    <col min="8480" max="8480" width="4.5703125" style="51" customWidth="1"/>
    <col min="8481" max="8481" width="9.28515625" style="51"/>
    <col min="8482" max="8482" width="8.28515625" style="51" customWidth="1"/>
    <col min="8483" max="8483" width="4.7109375" style="51" customWidth="1"/>
    <col min="8484" max="8704" width="9.28515625" style="51"/>
    <col min="8705" max="8705" width="4.140625" style="51" customWidth="1"/>
    <col min="8706" max="8706" width="27.85546875" style="51" customWidth="1"/>
    <col min="8707" max="8707" width="6.140625" style="51" customWidth="1"/>
    <col min="8708" max="8709" width="0" style="51" hidden="1" customWidth="1"/>
    <col min="8710" max="8719" width="4.85546875" style="51" customWidth="1"/>
    <col min="8720" max="8720" width="5.85546875" style="51" customWidth="1"/>
    <col min="8721" max="8731" width="4.85546875" style="51" customWidth="1"/>
    <col min="8732" max="8733" width="5.28515625" style="51" customWidth="1"/>
    <col min="8734" max="8734" width="4.5703125" style="51" customWidth="1"/>
    <col min="8735" max="8735" width="5.140625" style="51" customWidth="1"/>
    <col min="8736" max="8736" width="4.5703125" style="51" customWidth="1"/>
    <col min="8737" max="8737" width="9.28515625" style="51"/>
    <col min="8738" max="8738" width="8.28515625" style="51" customWidth="1"/>
    <col min="8739" max="8739" width="4.7109375" style="51" customWidth="1"/>
    <col min="8740" max="8960" width="9.28515625" style="51"/>
    <col min="8961" max="8961" width="4.140625" style="51" customWidth="1"/>
    <col min="8962" max="8962" width="27.85546875" style="51" customWidth="1"/>
    <col min="8963" max="8963" width="6.140625" style="51" customWidth="1"/>
    <col min="8964" max="8965" width="0" style="51" hidden="1" customWidth="1"/>
    <col min="8966" max="8975" width="4.85546875" style="51" customWidth="1"/>
    <col min="8976" max="8976" width="5.85546875" style="51" customWidth="1"/>
    <col min="8977" max="8987" width="4.85546875" style="51" customWidth="1"/>
    <col min="8988" max="8989" width="5.28515625" style="51" customWidth="1"/>
    <col min="8990" max="8990" width="4.5703125" style="51" customWidth="1"/>
    <col min="8991" max="8991" width="5.140625" style="51" customWidth="1"/>
    <col min="8992" max="8992" width="4.5703125" style="51" customWidth="1"/>
    <col min="8993" max="8993" width="9.28515625" style="51"/>
    <col min="8994" max="8994" width="8.28515625" style="51" customWidth="1"/>
    <col min="8995" max="8995" width="4.7109375" style="51" customWidth="1"/>
    <col min="8996" max="9216" width="9.28515625" style="51"/>
    <col min="9217" max="9217" width="4.140625" style="51" customWidth="1"/>
    <col min="9218" max="9218" width="27.85546875" style="51" customWidth="1"/>
    <col min="9219" max="9219" width="6.140625" style="51" customWidth="1"/>
    <col min="9220" max="9221" width="0" style="51" hidden="1" customWidth="1"/>
    <col min="9222" max="9231" width="4.85546875" style="51" customWidth="1"/>
    <col min="9232" max="9232" width="5.85546875" style="51" customWidth="1"/>
    <col min="9233" max="9243" width="4.85546875" style="51" customWidth="1"/>
    <col min="9244" max="9245" width="5.28515625" style="51" customWidth="1"/>
    <col min="9246" max="9246" width="4.5703125" style="51" customWidth="1"/>
    <col min="9247" max="9247" width="5.140625" style="51" customWidth="1"/>
    <col min="9248" max="9248" width="4.5703125" style="51" customWidth="1"/>
    <col min="9249" max="9249" width="9.28515625" style="51"/>
    <col min="9250" max="9250" width="8.28515625" style="51" customWidth="1"/>
    <col min="9251" max="9251" width="4.7109375" style="51" customWidth="1"/>
    <col min="9252" max="9472" width="9.28515625" style="51"/>
    <col min="9473" max="9473" width="4.140625" style="51" customWidth="1"/>
    <col min="9474" max="9474" width="27.85546875" style="51" customWidth="1"/>
    <col min="9475" max="9475" width="6.140625" style="51" customWidth="1"/>
    <col min="9476" max="9477" width="0" style="51" hidden="1" customWidth="1"/>
    <col min="9478" max="9487" width="4.85546875" style="51" customWidth="1"/>
    <col min="9488" max="9488" width="5.85546875" style="51" customWidth="1"/>
    <col min="9489" max="9499" width="4.85546875" style="51" customWidth="1"/>
    <col min="9500" max="9501" width="5.28515625" style="51" customWidth="1"/>
    <col min="9502" max="9502" width="4.5703125" style="51" customWidth="1"/>
    <col min="9503" max="9503" width="5.140625" style="51" customWidth="1"/>
    <col min="9504" max="9504" width="4.5703125" style="51" customWidth="1"/>
    <col min="9505" max="9505" width="9.28515625" style="51"/>
    <col min="9506" max="9506" width="8.28515625" style="51" customWidth="1"/>
    <col min="9507" max="9507" width="4.7109375" style="51" customWidth="1"/>
    <col min="9508" max="9728" width="9.28515625" style="51"/>
    <col min="9729" max="9729" width="4.140625" style="51" customWidth="1"/>
    <col min="9730" max="9730" width="27.85546875" style="51" customWidth="1"/>
    <col min="9731" max="9731" width="6.140625" style="51" customWidth="1"/>
    <col min="9732" max="9733" width="0" style="51" hidden="1" customWidth="1"/>
    <col min="9734" max="9743" width="4.85546875" style="51" customWidth="1"/>
    <col min="9744" max="9744" width="5.85546875" style="51" customWidth="1"/>
    <col min="9745" max="9755" width="4.85546875" style="51" customWidth="1"/>
    <col min="9756" max="9757" width="5.28515625" style="51" customWidth="1"/>
    <col min="9758" max="9758" width="4.5703125" style="51" customWidth="1"/>
    <col min="9759" max="9759" width="5.140625" style="51" customWidth="1"/>
    <col min="9760" max="9760" width="4.5703125" style="51" customWidth="1"/>
    <col min="9761" max="9761" width="9.28515625" style="51"/>
    <col min="9762" max="9762" width="8.28515625" style="51" customWidth="1"/>
    <col min="9763" max="9763" width="4.7109375" style="51" customWidth="1"/>
    <col min="9764" max="9984" width="9.28515625" style="51"/>
    <col min="9985" max="9985" width="4.140625" style="51" customWidth="1"/>
    <col min="9986" max="9986" width="27.85546875" style="51" customWidth="1"/>
    <col min="9987" max="9987" width="6.140625" style="51" customWidth="1"/>
    <col min="9988" max="9989" width="0" style="51" hidden="1" customWidth="1"/>
    <col min="9990" max="9999" width="4.85546875" style="51" customWidth="1"/>
    <col min="10000" max="10000" width="5.85546875" style="51" customWidth="1"/>
    <col min="10001" max="10011" width="4.85546875" style="51" customWidth="1"/>
    <col min="10012" max="10013" width="5.28515625" style="51" customWidth="1"/>
    <col min="10014" max="10014" width="4.5703125" style="51" customWidth="1"/>
    <col min="10015" max="10015" width="5.140625" style="51" customWidth="1"/>
    <col min="10016" max="10016" width="4.5703125" style="51" customWidth="1"/>
    <col min="10017" max="10017" width="9.28515625" style="51"/>
    <col min="10018" max="10018" width="8.28515625" style="51" customWidth="1"/>
    <col min="10019" max="10019" width="4.7109375" style="51" customWidth="1"/>
    <col min="10020" max="10240" width="9.28515625" style="51"/>
    <col min="10241" max="10241" width="4.140625" style="51" customWidth="1"/>
    <col min="10242" max="10242" width="27.85546875" style="51" customWidth="1"/>
    <col min="10243" max="10243" width="6.140625" style="51" customWidth="1"/>
    <col min="10244" max="10245" width="0" style="51" hidden="1" customWidth="1"/>
    <col min="10246" max="10255" width="4.85546875" style="51" customWidth="1"/>
    <col min="10256" max="10256" width="5.85546875" style="51" customWidth="1"/>
    <col min="10257" max="10267" width="4.85546875" style="51" customWidth="1"/>
    <col min="10268" max="10269" width="5.28515625" style="51" customWidth="1"/>
    <col min="10270" max="10270" width="4.5703125" style="51" customWidth="1"/>
    <col min="10271" max="10271" width="5.140625" style="51" customWidth="1"/>
    <col min="10272" max="10272" width="4.5703125" style="51" customWidth="1"/>
    <col min="10273" max="10273" width="9.28515625" style="51"/>
    <col min="10274" max="10274" width="8.28515625" style="51" customWidth="1"/>
    <col min="10275" max="10275" width="4.7109375" style="51" customWidth="1"/>
    <col min="10276" max="10496" width="9.28515625" style="51"/>
    <col min="10497" max="10497" width="4.140625" style="51" customWidth="1"/>
    <col min="10498" max="10498" width="27.85546875" style="51" customWidth="1"/>
    <col min="10499" max="10499" width="6.140625" style="51" customWidth="1"/>
    <col min="10500" max="10501" width="0" style="51" hidden="1" customWidth="1"/>
    <col min="10502" max="10511" width="4.85546875" style="51" customWidth="1"/>
    <col min="10512" max="10512" width="5.85546875" style="51" customWidth="1"/>
    <col min="10513" max="10523" width="4.85546875" style="51" customWidth="1"/>
    <col min="10524" max="10525" width="5.28515625" style="51" customWidth="1"/>
    <col min="10526" max="10526" width="4.5703125" style="51" customWidth="1"/>
    <col min="10527" max="10527" width="5.140625" style="51" customWidth="1"/>
    <col min="10528" max="10528" width="4.5703125" style="51" customWidth="1"/>
    <col min="10529" max="10529" width="9.28515625" style="51"/>
    <col min="10530" max="10530" width="8.28515625" style="51" customWidth="1"/>
    <col min="10531" max="10531" width="4.7109375" style="51" customWidth="1"/>
    <col min="10532" max="10752" width="9.28515625" style="51"/>
    <col min="10753" max="10753" width="4.140625" style="51" customWidth="1"/>
    <col min="10754" max="10754" width="27.85546875" style="51" customWidth="1"/>
    <col min="10755" max="10755" width="6.140625" style="51" customWidth="1"/>
    <col min="10756" max="10757" width="0" style="51" hidden="1" customWidth="1"/>
    <col min="10758" max="10767" width="4.85546875" style="51" customWidth="1"/>
    <col min="10768" max="10768" width="5.85546875" style="51" customWidth="1"/>
    <col min="10769" max="10779" width="4.85546875" style="51" customWidth="1"/>
    <col min="10780" max="10781" width="5.28515625" style="51" customWidth="1"/>
    <col min="10782" max="10782" width="4.5703125" style="51" customWidth="1"/>
    <col min="10783" max="10783" width="5.140625" style="51" customWidth="1"/>
    <col min="10784" max="10784" width="4.5703125" style="51" customWidth="1"/>
    <col min="10785" max="10785" width="9.28515625" style="51"/>
    <col min="10786" max="10786" width="8.28515625" style="51" customWidth="1"/>
    <col min="10787" max="10787" width="4.7109375" style="51" customWidth="1"/>
    <col min="10788" max="11008" width="9.28515625" style="51"/>
    <col min="11009" max="11009" width="4.140625" style="51" customWidth="1"/>
    <col min="11010" max="11010" width="27.85546875" style="51" customWidth="1"/>
    <col min="11011" max="11011" width="6.140625" style="51" customWidth="1"/>
    <col min="11012" max="11013" width="0" style="51" hidden="1" customWidth="1"/>
    <col min="11014" max="11023" width="4.85546875" style="51" customWidth="1"/>
    <col min="11024" max="11024" width="5.85546875" style="51" customWidth="1"/>
    <col min="11025" max="11035" width="4.85546875" style="51" customWidth="1"/>
    <col min="11036" max="11037" width="5.28515625" style="51" customWidth="1"/>
    <col min="11038" max="11038" width="4.5703125" style="51" customWidth="1"/>
    <col min="11039" max="11039" width="5.140625" style="51" customWidth="1"/>
    <col min="11040" max="11040" width="4.5703125" style="51" customWidth="1"/>
    <col min="11041" max="11041" width="9.28515625" style="51"/>
    <col min="11042" max="11042" width="8.28515625" style="51" customWidth="1"/>
    <col min="11043" max="11043" width="4.7109375" style="51" customWidth="1"/>
    <col min="11044" max="11264" width="9.28515625" style="51"/>
    <col min="11265" max="11265" width="4.140625" style="51" customWidth="1"/>
    <col min="11266" max="11266" width="27.85546875" style="51" customWidth="1"/>
    <col min="11267" max="11267" width="6.140625" style="51" customWidth="1"/>
    <col min="11268" max="11269" width="0" style="51" hidden="1" customWidth="1"/>
    <col min="11270" max="11279" width="4.85546875" style="51" customWidth="1"/>
    <col min="11280" max="11280" width="5.85546875" style="51" customWidth="1"/>
    <col min="11281" max="11291" width="4.85546875" style="51" customWidth="1"/>
    <col min="11292" max="11293" width="5.28515625" style="51" customWidth="1"/>
    <col min="11294" max="11294" width="4.5703125" style="51" customWidth="1"/>
    <col min="11295" max="11295" width="5.140625" style="51" customWidth="1"/>
    <col min="11296" max="11296" width="4.5703125" style="51" customWidth="1"/>
    <col min="11297" max="11297" width="9.28515625" style="51"/>
    <col min="11298" max="11298" width="8.28515625" style="51" customWidth="1"/>
    <col min="11299" max="11299" width="4.7109375" style="51" customWidth="1"/>
    <col min="11300" max="11520" width="9.28515625" style="51"/>
    <col min="11521" max="11521" width="4.140625" style="51" customWidth="1"/>
    <col min="11522" max="11522" width="27.85546875" style="51" customWidth="1"/>
    <col min="11523" max="11523" width="6.140625" style="51" customWidth="1"/>
    <col min="11524" max="11525" width="0" style="51" hidden="1" customWidth="1"/>
    <col min="11526" max="11535" width="4.85546875" style="51" customWidth="1"/>
    <col min="11536" max="11536" width="5.85546875" style="51" customWidth="1"/>
    <col min="11537" max="11547" width="4.85546875" style="51" customWidth="1"/>
    <col min="11548" max="11549" width="5.28515625" style="51" customWidth="1"/>
    <col min="11550" max="11550" width="4.5703125" style="51" customWidth="1"/>
    <col min="11551" max="11551" width="5.140625" style="51" customWidth="1"/>
    <col min="11552" max="11552" width="4.5703125" style="51" customWidth="1"/>
    <col min="11553" max="11553" width="9.28515625" style="51"/>
    <col min="11554" max="11554" width="8.28515625" style="51" customWidth="1"/>
    <col min="11555" max="11555" width="4.7109375" style="51" customWidth="1"/>
    <col min="11556" max="11776" width="9.28515625" style="51"/>
    <col min="11777" max="11777" width="4.140625" style="51" customWidth="1"/>
    <col min="11778" max="11778" width="27.85546875" style="51" customWidth="1"/>
    <col min="11779" max="11779" width="6.140625" style="51" customWidth="1"/>
    <col min="11780" max="11781" width="0" style="51" hidden="1" customWidth="1"/>
    <col min="11782" max="11791" width="4.85546875" style="51" customWidth="1"/>
    <col min="11792" max="11792" width="5.85546875" style="51" customWidth="1"/>
    <col min="11793" max="11803" width="4.85546875" style="51" customWidth="1"/>
    <col min="11804" max="11805" width="5.28515625" style="51" customWidth="1"/>
    <col min="11806" max="11806" width="4.5703125" style="51" customWidth="1"/>
    <col min="11807" max="11807" width="5.140625" style="51" customWidth="1"/>
    <col min="11808" max="11808" width="4.5703125" style="51" customWidth="1"/>
    <col min="11809" max="11809" width="9.28515625" style="51"/>
    <col min="11810" max="11810" width="8.28515625" style="51" customWidth="1"/>
    <col min="11811" max="11811" width="4.7109375" style="51" customWidth="1"/>
    <col min="11812" max="12032" width="9.28515625" style="51"/>
    <col min="12033" max="12033" width="4.140625" style="51" customWidth="1"/>
    <col min="12034" max="12034" width="27.85546875" style="51" customWidth="1"/>
    <col min="12035" max="12035" width="6.140625" style="51" customWidth="1"/>
    <col min="12036" max="12037" width="0" style="51" hidden="1" customWidth="1"/>
    <col min="12038" max="12047" width="4.85546875" style="51" customWidth="1"/>
    <col min="12048" max="12048" width="5.85546875" style="51" customWidth="1"/>
    <col min="12049" max="12059" width="4.85546875" style="51" customWidth="1"/>
    <col min="12060" max="12061" width="5.28515625" style="51" customWidth="1"/>
    <col min="12062" max="12062" width="4.5703125" style="51" customWidth="1"/>
    <col min="12063" max="12063" width="5.140625" style="51" customWidth="1"/>
    <col min="12064" max="12064" width="4.5703125" style="51" customWidth="1"/>
    <col min="12065" max="12065" width="9.28515625" style="51"/>
    <col min="12066" max="12066" width="8.28515625" style="51" customWidth="1"/>
    <col min="12067" max="12067" width="4.7109375" style="51" customWidth="1"/>
    <col min="12068" max="12288" width="9.28515625" style="51"/>
    <col min="12289" max="12289" width="4.140625" style="51" customWidth="1"/>
    <col min="12290" max="12290" width="27.85546875" style="51" customWidth="1"/>
    <col min="12291" max="12291" width="6.140625" style="51" customWidth="1"/>
    <col min="12292" max="12293" width="0" style="51" hidden="1" customWidth="1"/>
    <col min="12294" max="12303" width="4.85546875" style="51" customWidth="1"/>
    <col min="12304" max="12304" width="5.85546875" style="51" customWidth="1"/>
    <col min="12305" max="12315" width="4.85546875" style="51" customWidth="1"/>
    <col min="12316" max="12317" width="5.28515625" style="51" customWidth="1"/>
    <col min="12318" max="12318" width="4.5703125" style="51" customWidth="1"/>
    <col min="12319" max="12319" width="5.140625" style="51" customWidth="1"/>
    <col min="12320" max="12320" width="4.5703125" style="51" customWidth="1"/>
    <col min="12321" max="12321" width="9.28515625" style="51"/>
    <col min="12322" max="12322" width="8.28515625" style="51" customWidth="1"/>
    <col min="12323" max="12323" width="4.7109375" style="51" customWidth="1"/>
    <col min="12324" max="12544" width="9.28515625" style="51"/>
    <col min="12545" max="12545" width="4.140625" style="51" customWidth="1"/>
    <col min="12546" max="12546" width="27.85546875" style="51" customWidth="1"/>
    <col min="12547" max="12547" width="6.140625" style="51" customWidth="1"/>
    <col min="12548" max="12549" width="0" style="51" hidden="1" customWidth="1"/>
    <col min="12550" max="12559" width="4.85546875" style="51" customWidth="1"/>
    <col min="12560" max="12560" width="5.85546875" style="51" customWidth="1"/>
    <col min="12561" max="12571" width="4.85546875" style="51" customWidth="1"/>
    <col min="12572" max="12573" width="5.28515625" style="51" customWidth="1"/>
    <col min="12574" max="12574" width="4.5703125" style="51" customWidth="1"/>
    <col min="12575" max="12575" width="5.140625" style="51" customWidth="1"/>
    <col min="12576" max="12576" width="4.5703125" style="51" customWidth="1"/>
    <col min="12577" max="12577" width="9.28515625" style="51"/>
    <col min="12578" max="12578" width="8.28515625" style="51" customWidth="1"/>
    <col min="12579" max="12579" width="4.7109375" style="51" customWidth="1"/>
    <col min="12580" max="12800" width="9.28515625" style="51"/>
    <col min="12801" max="12801" width="4.140625" style="51" customWidth="1"/>
    <col min="12802" max="12802" width="27.85546875" style="51" customWidth="1"/>
    <col min="12803" max="12803" width="6.140625" style="51" customWidth="1"/>
    <col min="12804" max="12805" width="0" style="51" hidden="1" customWidth="1"/>
    <col min="12806" max="12815" width="4.85546875" style="51" customWidth="1"/>
    <col min="12816" max="12816" width="5.85546875" style="51" customWidth="1"/>
    <col min="12817" max="12827" width="4.85546875" style="51" customWidth="1"/>
    <col min="12828" max="12829" width="5.28515625" style="51" customWidth="1"/>
    <col min="12830" max="12830" width="4.5703125" style="51" customWidth="1"/>
    <col min="12831" max="12831" width="5.140625" style="51" customWidth="1"/>
    <col min="12832" max="12832" width="4.5703125" style="51" customWidth="1"/>
    <col min="12833" max="12833" width="9.28515625" style="51"/>
    <col min="12834" max="12834" width="8.28515625" style="51" customWidth="1"/>
    <col min="12835" max="12835" width="4.7109375" style="51" customWidth="1"/>
    <col min="12836" max="13056" width="9.28515625" style="51"/>
    <col min="13057" max="13057" width="4.140625" style="51" customWidth="1"/>
    <col min="13058" max="13058" width="27.85546875" style="51" customWidth="1"/>
    <col min="13059" max="13059" width="6.140625" style="51" customWidth="1"/>
    <col min="13060" max="13061" width="0" style="51" hidden="1" customWidth="1"/>
    <col min="13062" max="13071" width="4.85546875" style="51" customWidth="1"/>
    <col min="13072" max="13072" width="5.85546875" style="51" customWidth="1"/>
    <col min="13073" max="13083" width="4.85546875" style="51" customWidth="1"/>
    <col min="13084" max="13085" width="5.28515625" style="51" customWidth="1"/>
    <col min="13086" max="13086" width="4.5703125" style="51" customWidth="1"/>
    <col min="13087" max="13087" width="5.140625" style="51" customWidth="1"/>
    <col min="13088" max="13088" width="4.5703125" style="51" customWidth="1"/>
    <col min="13089" max="13089" width="9.28515625" style="51"/>
    <col min="13090" max="13090" width="8.28515625" style="51" customWidth="1"/>
    <col min="13091" max="13091" width="4.7109375" style="51" customWidth="1"/>
    <col min="13092" max="13312" width="9.28515625" style="51"/>
    <col min="13313" max="13313" width="4.140625" style="51" customWidth="1"/>
    <col min="13314" max="13314" width="27.85546875" style="51" customWidth="1"/>
    <col min="13315" max="13315" width="6.140625" style="51" customWidth="1"/>
    <col min="13316" max="13317" width="0" style="51" hidden="1" customWidth="1"/>
    <col min="13318" max="13327" width="4.85546875" style="51" customWidth="1"/>
    <col min="13328" max="13328" width="5.85546875" style="51" customWidth="1"/>
    <col min="13329" max="13339" width="4.85546875" style="51" customWidth="1"/>
    <col min="13340" max="13341" width="5.28515625" style="51" customWidth="1"/>
    <col min="13342" max="13342" width="4.5703125" style="51" customWidth="1"/>
    <col min="13343" max="13343" width="5.140625" style="51" customWidth="1"/>
    <col min="13344" max="13344" width="4.5703125" style="51" customWidth="1"/>
    <col min="13345" max="13345" width="9.28515625" style="51"/>
    <col min="13346" max="13346" width="8.28515625" style="51" customWidth="1"/>
    <col min="13347" max="13347" width="4.7109375" style="51" customWidth="1"/>
    <col min="13348" max="13568" width="9.28515625" style="51"/>
    <col min="13569" max="13569" width="4.140625" style="51" customWidth="1"/>
    <col min="13570" max="13570" width="27.85546875" style="51" customWidth="1"/>
    <col min="13571" max="13571" width="6.140625" style="51" customWidth="1"/>
    <col min="13572" max="13573" width="0" style="51" hidden="1" customWidth="1"/>
    <col min="13574" max="13583" width="4.85546875" style="51" customWidth="1"/>
    <col min="13584" max="13584" width="5.85546875" style="51" customWidth="1"/>
    <col min="13585" max="13595" width="4.85546875" style="51" customWidth="1"/>
    <col min="13596" max="13597" width="5.28515625" style="51" customWidth="1"/>
    <col min="13598" max="13598" width="4.5703125" style="51" customWidth="1"/>
    <col min="13599" max="13599" width="5.140625" style="51" customWidth="1"/>
    <col min="13600" max="13600" width="4.5703125" style="51" customWidth="1"/>
    <col min="13601" max="13601" width="9.28515625" style="51"/>
    <col min="13602" max="13602" width="8.28515625" style="51" customWidth="1"/>
    <col min="13603" max="13603" width="4.7109375" style="51" customWidth="1"/>
    <col min="13604" max="13824" width="9.28515625" style="51"/>
    <col min="13825" max="13825" width="4.140625" style="51" customWidth="1"/>
    <col min="13826" max="13826" width="27.85546875" style="51" customWidth="1"/>
    <col min="13827" max="13827" width="6.140625" style="51" customWidth="1"/>
    <col min="13828" max="13829" width="0" style="51" hidden="1" customWidth="1"/>
    <col min="13830" max="13839" width="4.85546875" style="51" customWidth="1"/>
    <col min="13840" max="13840" width="5.85546875" style="51" customWidth="1"/>
    <col min="13841" max="13851" width="4.85546875" style="51" customWidth="1"/>
    <col min="13852" max="13853" width="5.28515625" style="51" customWidth="1"/>
    <col min="13854" max="13854" width="4.5703125" style="51" customWidth="1"/>
    <col min="13855" max="13855" width="5.140625" style="51" customWidth="1"/>
    <col min="13856" max="13856" width="4.5703125" style="51" customWidth="1"/>
    <col min="13857" max="13857" width="9.28515625" style="51"/>
    <col min="13858" max="13858" width="8.28515625" style="51" customWidth="1"/>
    <col min="13859" max="13859" width="4.7109375" style="51" customWidth="1"/>
    <col min="13860" max="14080" width="9.28515625" style="51"/>
    <col min="14081" max="14081" width="4.140625" style="51" customWidth="1"/>
    <col min="14082" max="14082" width="27.85546875" style="51" customWidth="1"/>
    <col min="14083" max="14083" width="6.140625" style="51" customWidth="1"/>
    <col min="14084" max="14085" width="0" style="51" hidden="1" customWidth="1"/>
    <col min="14086" max="14095" width="4.85546875" style="51" customWidth="1"/>
    <col min="14096" max="14096" width="5.85546875" style="51" customWidth="1"/>
    <col min="14097" max="14107" width="4.85546875" style="51" customWidth="1"/>
    <col min="14108" max="14109" width="5.28515625" style="51" customWidth="1"/>
    <col min="14110" max="14110" width="4.5703125" style="51" customWidth="1"/>
    <col min="14111" max="14111" width="5.140625" style="51" customWidth="1"/>
    <col min="14112" max="14112" width="4.5703125" style="51" customWidth="1"/>
    <col min="14113" max="14113" width="9.28515625" style="51"/>
    <col min="14114" max="14114" width="8.28515625" style="51" customWidth="1"/>
    <col min="14115" max="14115" width="4.7109375" style="51" customWidth="1"/>
    <col min="14116" max="14336" width="9.28515625" style="51"/>
    <col min="14337" max="14337" width="4.140625" style="51" customWidth="1"/>
    <col min="14338" max="14338" width="27.85546875" style="51" customWidth="1"/>
    <col min="14339" max="14339" width="6.140625" style="51" customWidth="1"/>
    <col min="14340" max="14341" width="0" style="51" hidden="1" customWidth="1"/>
    <col min="14342" max="14351" width="4.85546875" style="51" customWidth="1"/>
    <col min="14352" max="14352" width="5.85546875" style="51" customWidth="1"/>
    <col min="14353" max="14363" width="4.85546875" style="51" customWidth="1"/>
    <col min="14364" max="14365" width="5.28515625" style="51" customWidth="1"/>
    <col min="14366" max="14366" width="4.5703125" style="51" customWidth="1"/>
    <col min="14367" max="14367" width="5.140625" style="51" customWidth="1"/>
    <col min="14368" max="14368" width="4.5703125" style="51" customWidth="1"/>
    <col min="14369" max="14369" width="9.28515625" style="51"/>
    <col min="14370" max="14370" width="8.28515625" style="51" customWidth="1"/>
    <col min="14371" max="14371" width="4.7109375" style="51" customWidth="1"/>
    <col min="14372" max="14592" width="9.28515625" style="51"/>
    <col min="14593" max="14593" width="4.140625" style="51" customWidth="1"/>
    <col min="14594" max="14594" width="27.85546875" style="51" customWidth="1"/>
    <col min="14595" max="14595" width="6.140625" style="51" customWidth="1"/>
    <col min="14596" max="14597" width="0" style="51" hidden="1" customWidth="1"/>
    <col min="14598" max="14607" width="4.85546875" style="51" customWidth="1"/>
    <col min="14608" max="14608" width="5.85546875" style="51" customWidth="1"/>
    <col min="14609" max="14619" width="4.85546875" style="51" customWidth="1"/>
    <col min="14620" max="14621" width="5.28515625" style="51" customWidth="1"/>
    <col min="14622" max="14622" width="4.5703125" style="51" customWidth="1"/>
    <col min="14623" max="14623" width="5.140625" style="51" customWidth="1"/>
    <col min="14624" max="14624" width="4.5703125" style="51" customWidth="1"/>
    <col min="14625" max="14625" width="9.28515625" style="51"/>
    <col min="14626" max="14626" width="8.28515625" style="51" customWidth="1"/>
    <col min="14627" max="14627" width="4.7109375" style="51" customWidth="1"/>
    <col min="14628" max="14848" width="9.28515625" style="51"/>
    <col min="14849" max="14849" width="4.140625" style="51" customWidth="1"/>
    <col min="14850" max="14850" width="27.85546875" style="51" customWidth="1"/>
    <col min="14851" max="14851" width="6.140625" style="51" customWidth="1"/>
    <col min="14852" max="14853" width="0" style="51" hidden="1" customWidth="1"/>
    <col min="14854" max="14863" width="4.85546875" style="51" customWidth="1"/>
    <col min="14864" max="14864" width="5.85546875" style="51" customWidth="1"/>
    <col min="14865" max="14875" width="4.85546875" style="51" customWidth="1"/>
    <col min="14876" max="14877" width="5.28515625" style="51" customWidth="1"/>
    <col min="14878" max="14878" width="4.5703125" style="51" customWidth="1"/>
    <col min="14879" max="14879" width="5.140625" style="51" customWidth="1"/>
    <col min="14880" max="14880" width="4.5703125" style="51" customWidth="1"/>
    <col min="14881" max="14881" width="9.28515625" style="51"/>
    <col min="14882" max="14882" width="8.28515625" style="51" customWidth="1"/>
    <col min="14883" max="14883" width="4.7109375" style="51" customWidth="1"/>
    <col min="14884" max="15104" width="9.28515625" style="51"/>
    <col min="15105" max="15105" width="4.140625" style="51" customWidth="1"/>
    <col min="15106" max="15106" width="27.85546875" style="51" customWidth="1"/>
    <col min="15107" max="15107" width="6.140625" style="51" customWidth="1"/>
    <col min="15108" max="15109" width="0" style="51" hidden="1" customWidth="1"/>
    <col min="15110" max="15119" width="4.85546875" style="51" customWidth="1"/>
    <col min="15120" max="15120" width="5.85546875" style="51" customWidth="1"/>
    <col min="15121" max="15131" width="4.85546875" style="51" customWidth="1"/>
    <col min="15132" max="15133" width="5.28515625" style="51" customWidth="1"/>
    <col min="15134" max="15134" width="4.5703125" style="51" customWidth="1"/>
    <col min="15135" max="15135" width="5.140625" style="51" customWidth="1"/>
    <col min="15136" max="15136" width="4.5703125" style="51" customWidth="1"/>
    <col min="15137" max="15137" width="9.28515625" style="51"/>
    <col min="15138" max="15138" width="8.28515625" style="51" customWidth="1"/>
    <col min="15139" max="15139" width="4.7109375" style="51" customWidth="1"/>
    <col min="15140" max="15360" width="9.28515625" style="51"/>
    <col min="15361" max="15361" width="4.140625" style="51" customWidth="1"/>
    <col min="15362" max="15362" width="27.85546875" style="51" customWidth="1"/>
    <col min="15363" max="15363" width="6.140625" style="51" customWidth="1"/>
    <col min="15364" max="15365" width="0" style="51" hidden="1" customWidth="1"/>
    <col min="15366" max="15375" width="4.85546875" style="51" customWidth="1"/>
    <col min="15376" max="15376" width="5.85546875" style="51" customWidth="1"/>
    <col min="15377" max="15387" width="4.85546875" style="51" customWidth="1"/>
    <col min="15388" max="15389" width="5.28515625" style="51" customWidth="1"/>
    <col min="15390" max="15390" width="4.5703125" style="51" customWidth="1"/>
    <col min="15391" max="15391" width="5.140625" style="51" customWidth="1"/>
    <col min="15392" max="15392" width="4.5703125" style="51" customWidth="1"/>
    <col min="15393" max="15393" width="9.28515625" style="51"/>
    <col min="15394" max="15394" width="8.28515625" style="51" customWidth="1"/>
    <col min="15395" max="15395" width="4.7109375" style="51" customWidth="1"/>
    <col min="15396" max="15616" width="9.28515625" style="51"/>
    <col min="15617" max="15617" width="4.140625" style="51" customWidth="1"/>
    <col min="15618" max="15618" width="27.85546875" style="51" customWidth="1"/>
    <col min="15619" max="15619" width="6.140625" style="51" customWidth="1"/>
    <col min="15620" max="15621" width="0" style="51" hidden="1" customWidth="1"/>
    <col min="15622" max="15631" width="4.85546875" style="51" customWidth="1"/>
    <col min="15632" max="15632" width="5.85546875" style="51" customWidth="1"/>
    <col min="15633" max="15643" width="4.85546875" style="51" customWidth="1"/>
    <col min="15644" max="15645" width="5.28515625" style="51" customWidth="1"/>
    <col min="15646" max="15646" width="4.5703125" style="51" customWidth="1"/>
    <col min="15647" max="15647" width="5.140625" style="51" customWidth="1"/>
    <col min="15648" max="15648" width="4.5703125" style="51" customWidth="1"/>
    <col min="15649" max="15649" width="9.28515625" style="51"/>
    <col min="15650" max="15650" width="8.28515625" style="51" customWidth="1"/>
    <col min="15651" max="15651" width="4.7109375" style="51" customWidth="1"/>
    <col min="15652" max="15872" width="9.28515625" style="51"/>
    <col min="15873" max="15873" width="4.140625" style="51" customWidth="1"/>
    <col min="15874" max="15874" width="27.85546875" style="51" customWidth="1"/>
    <col min="15875" max="15875" width="6.140625" style="51" customWidth="1"/>
    <col min="15876" max="15877" width="0" style="51" hidden="1" customWidth="1"/>
    <col min="15878" max="15887" width="4.85546875" style="51" customWidth="1"/>
    <col min="15888" max="15888" width="5.85546875" style="51" customWidth="1"/>
    <col min="15889" max="15899" width="4.85546875" style="51" customWidth="1"/>
    <col min="15900" max="15901" width="5.28515625" style="51" customWidth="1"/>
    <col min="15902" max="15902" width="4.5703125" style="51" customWidth="1"/>
    <col min="15903" max="15903" width="5.140625" style="51" customWidth="1"/>
    <col min="15904" max="15904" width="4.5703125" style="51" customWidth="1"/>
    <col min="15905" max="15905" width="9.28515625" style="51"/>
    <col min="15906" max="15906" width="8.28515625" style="51" customWidth="1"/>
    <col min="15907" max="15907" width="4.7109375" style="51" customWidth="1"/>
    <col min="15908" max="16128" width="9.28515625" style="51"/>
    <col min="16129" max="16129" width="4.140625" style="51" customWidth="1"/>
    <col min="16130" max="16130" width="27.85546875" style="51" customWidth="1"/>
    <col min="16131" max="16131" width="6.140625" style="51" customWidth="1"/>
    <col min="16132" max="16133" width="0" style="51" hidden="1" customWidth="1"/>
    <col min="16134" max="16143" width="4.85546875" style="51" customWidth="1"/>
    <col min="16144" max="16144" width="5.85546875" style="51" customWidth="1"/>
    <col min="16145" max="16155" width="4.85546875" style="51" customWidth="1"/>
    <col min="16156" max="16157" width="5.28515625" style="51" customWidth="1"/>
    <col min="16158" max="16158" width="4.5703125" style="51" customWidth="1"/>
    <col min="16159" max="16159" width="5.140625" style="51" customWidth="1"/>
    <col min="16160" max="16160" width="4.5703125" style="51" customWidth="1"/>
    <col min="16161" max="16161" width="9.28515625" style="51"/>
    <col min="16162" max="16162" width="8.28515625" style="51" customWidth="1"/>
    <col min="16163" max="16163" width="4.7109375" style="51" customWidth="1"/>
    <col min="16164" max="16384" width="9.28515625" style="51"/>
  </cols>
  <sheetData>
    <row r="1" spans="1:37" s="36" customFormat="1" ht="19.5" customHeight="1">
      <c r="A1" s="38" t="s">
        <v>538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9"/>
      <c r="AF1" s="39"/>
      <c r="AH1" s="37"/>
    </row>
    <row r="2" spans="1:37" s="36" customFormat="1" ht="157.69999999999999" customHeight="1">
      <c r="A2" s="4" t="s">
        <v>539</v>
      </c>
      <c r="B2" s="4" t="s">
        <v>0</v>
      </c>
      <c r="C2" s="4" t="s">
        <v>1</v>
      </c>
      <c r="D2" s="4" t="s">
        <v>540</v>
      </c>
      <c r="E2" s="4" t="s">
        <v>541</v>
      </c>
      <c r="F2" s="4" t="s">
        <v>2</v>
      </c>
      <c r="G2" s="4" t="s">
        <v>3</v>
      </c>
      <c r="H2" s="4" t="s">
        <v>4</v>
      </c>
      <c r="I2" s="4" t="s">
        <v>6</v>
      </c>
      <c r="J2" s="4" t="s">
        <v>7</v>
      </c>
      <c r="K2" s="4" t="s">
        <v>8</v>
      </c>
      <c r="L2" s="4" t="s">
        <v>9</v>
      </c>
      <c r="M2" s="4" t="s">
        <v>10</v>
      </c>
      <c r="N2" s="4" t="s">
        <v>11</v>
      </c>
      <c r="O2" s="4" t="s">
        <v>12</v>
      </c>
      <c r="P2" s="4" t="s">
        <v>13</v>
      </c>
      <c r="Q2" s="4" t="s">
        <v>14</v>
      </c>
      <c r="R2" s="4" t="s">
        <v>15</v>
      </c>
      <c r="S2" s="4" t="s">
        <v>16</v>
      </c>
      <c r="T2" s="4" t="s">
        <v>17</v>
      </c>
      <c r="U2" s="4" t="s">
        <v>18</v>
      </c>
      <c r="V2" s="4" t="s">
        <v>19</v>
      </c>
      <c r="W2" s="4" t="s">
        <v>20</v>
      </c>
      <c r="X2" s="4" t="s">
        <v>21</v>
      </c>
      <c r="Y2" s="4" t="s">
        <v>22</v>
      </c>
      <c r="Z2" s="4" t="s">
        <v>23</v>
      </c>
      <c r="AA2" s="4" t="s">
        <v>24</v>
      </c>
      <c r="AB2" s="4" t="s">
        <v>25</v>
      </c>
      <c r="AC2" s="4" t="s">
        <v>26</v>
      </c>
      <c r="AD2" s="40" t="s">
        <v>27</v>
      </c>
      <c r="AE2" s="41" t="s">
        <v>542</v>
      </c>
      <c r="AF2" s="42"/>
      <c r="AG2" s="42"/>
      <c r="AH2" s="37"/>
      <c r="AJ2" s="43"/>
    </row>
    <row r="3" spans="1:37" s="36" customFormat="1" ht="15.75" customHeight="1">
      <c r="A3" s="44">
        <v>1</v>
      </c>
      <c r="B3" s="45" t="s">
        <v>76</v>
      </c>
      <c r="C3" s="7">
        <v>16.45</v>
      </c>
      <c r="D3" s="46">
        <v>42125</v>
      </c>
      <c r="E3" s="47">
        <v>1302.18</v>
      </c>
      <c r="F3" s="7">
        <v>1.91</v>
      </c>
      <c r="G3" s="8">
        <v>0.34</v>
      </c>
      <c r="H3" s="8">
        <v>0</v>
      </c>
      <c r="I3" s="8">
        <v>4.55</v>
      </c>
      <c r="J3" s="8">
        <v>0</v>
      </c>
      <c r="K3" s="8">
        <v>0.73</v>
      </c>
      <c r="L3" s="8">
        <v>0.43</v>
      </c>
      <c r="M3" s="8">
        <v>0.19</v>
      </c>
      <c r="N3" s="8">
        <v>0</v>
      </c>
      <c r="O3" s="8">
        <v>0.16</v>
      </c>
      <c r="P3" s="7">
        <v>0</v>
      </c>
      <c r="Q3" s="7">
        <v>0.1</v>
      </c>
      <c r="R3" s="7">
        <v>0.04</v>
      </c>
      <c r="S3" s="7">
        <v>0</v>
      </c>
      <c r="T3" s="8">
        <v>0</v>
      </c>
      <c r="U3" s="8">
        <v>0</v>
      </c>
      <c r="V3" s="8">
        <v>0.43</v>
      </c>
      <c r="W3" s="8">
        <f>0.58+2.03</f>
        <v>2.61</v>
      </c>
      <c r="X3" s="8">
        <v>0</v>
      </c>
      <c r="Y3" s="8">
        <v>0.92</v>
      </c>
      <c r="Z3" s="8">
        <v>0.34</v>
      </c>
      <c r="AA3" s="8">
        <v>1.64</v>
      </c>
      <c r="AB3" s="8">
        <v>0</v>
      </c>
      <c r="AC3" s="7">
        <v>0</v>
      </c>
      <c r="AD3" s="7">
        <v>0</v>
      </c>
      <c r="AE3" s="15">
        <f>C3-F3-G3-H3-I3-J3-K3-L3-M3-N3-O3-P3-Q3-R3-S3-T3-U3-V3-X3-Y3-Z3-AA3-AB3-AC3-AD3-W3</f>
        <v>2.06</v>
      </c>
      <c r="AF3" s="48"/>
      <c r="AH3" s="37"/>
    </row>
    <row r="4" spans="1:37">
      <c r="A4" s="44">
        <v>2</v>
      </c>
      <c r="B4" s="45" t="s">
        <v>355</v>
      </c>
      <c r="C4" s="7">
        <v>27.91</v>
      </c>
      <c r="D4" s="46">
        <v>42125</v>
      </c>
      <c r="E4" s="47">
        <v>4980.57</v>
      </c>
      <c r="F4" s="7">
        <v>1.41</v>
      </c>
      <c r="G4" s="8">
        <v>0.34</v>
      </c>
      <c r="H4" s="8">
        <v>1.1399999999999999</v>
      </c>
      <c r="I4" s="8">
        <v>3.3</v>
      </c>
      <c r="J4" s="8">
        <v>0</v>
      </c>
      <c r="K4" s="8">
        <v>0.4</v>
      </c>
      <c r="L4" s="8">
        <v>0.12</v>
      </c>
      <c r="M4" s="7">
        <v>0.11</v>
      </c>
      <c r="N4" s="7">
        <v>0.54</v>
      </c>
      <c r="O4" s="7">
        <v>0</v>
      </c>
      <c r="P4" s="7">
        <v>0.14000000000000001</v>
      </c>
      <c r="Q4" s="7">
        <v>0.1</v>
      </c>
      <c r="R4" s="7">
        <v>0.04</v>
      </c>
      <c r="S4" s="7">
        <v>2.86</v>
      </c>
      <c r="T4" s="8">
        <v>0.56999999999999995</v>
      </c>
      <c r="U4" s="8">
        <v>0.06</v>
      </c>
      <c r="V4" s="8">
        <v>0.94</v>
      </c>
      <c r="W4" s="8">
        <v>1.63</v>
      </c>
      <c r="X4" s="8">
        <v>0.38</v>
      </c>
      <c r="Y4" s="8">
        <v>1.22</v>
      </c>
      <c r="Z4" s="8">
        <v>0.34</v>
      </c>
      <c r="AA4" s="8">
        <v>2.2000000000000002</v>
      </c>
      <c r="AB4" s="8">
        <v>0</v>
      </c>
      <c r="AC4" s="7">
        <v>0.03</v>
      </c>
      <c r="AD4" s="7">
        <v>0</v>
      </c>
      <c r="AE4" s="15">
        <f t="shared" ref="AE4:AE10" si="0">C4-F4-G4-H4-I4-J4-K4-L4-M4-N4-O4-P4-Q4-R4-S4-T4-U4-V4-X4-Y4-Z4-AA4-AB4-AC4-AD4-W4</f>
        <v>10.039999999999999</v>
      </c>
    </row>
    <row r="5" spans="1:37" s="36" customFormat="1" ht="15.75" customHeight="1">
      <c r="A5" s="44">
        <v>3</v>
      </c>
      <c r="B5" s="45" t="s">
        <v>125</v>
      </c>
      <c r="C5" s="7">
        <v>13.09</v>
      </c>
      <c r="D5" s="46">
        <v>42125</v>
      </c>
      <c r="E5" s="47">
        <v>1299.82</v>
      </c>
      <c r="F5" s="7">
        <v>1.91</v>
      </c>
      <c r="G5" s="8">
        <v>0.34</v>
      </c>
      <c r="H5" s="8">
        <v>0</v>
      </c>
      <c r="I5" s="8">
        <v>3.08</v>
      </c>
      <c r="J5" s="8">
        <v>0</v>
      </c>
      <c r="K5" s="8">
        <v>0.27</v>
      </c>
      <c r="L5" s="8">
        <v>0</v>
      </c>
      <c r="M5" s="8">
        <v>0.19</v>
      </c>
      <c r="N5" s="8">
        <v>0</v>
      </c>
      <c r="O5" s="8">
        <v>0.16</v>
      </c>
      <c r="P5" s="7">
        <v>0</v>
      </c>
      <c r="Q5" s="7">
        <v>0.1</v>
      </c>
      <c r="R5" s="7">
        <v>0.04</v>
      </c>
      <c r="S5" s="7">
        <v>0</v>
      </c>
      <c r="T5" s="8">
        <v>0</v>
      </c>
      <c r="U5" s="8">
        <v>0</v>
      </c>
      <c r="V5" s="8">
        <v>0.43</v>
      </c>
      <c r="W5" s="8">
        <f>0.58+2.03</f>
        <v>2.61</v>
      </c>
      <c r="X5" s="8">
        <v>0</v>
      </c>
      <c r="Y5" s="8">
        <v>0.92</v>
      </c>
      <c r="Z5" s="8">
        <v>0.34</v>
      </c>
      <c r="AA5" s="8">
        <v>1.64</v>
      </c>
      <c r="AB5" s="8">
        <v>0</v>
      </c>
      <c r="AC5" s="7">
        <v>0</v>
      </c>
      <c r="AD5" s="7">
        <v>0</v>
      </c>
      <c r="AE5" s="15">
        <f t="shared" si="0"/>
        <v>1.0600000000000009</v>
      </c>
      <c r="AF5" s="48"/>
      <c r="AH5" s="37"/>
    </row>
    <row r="6" spans="1:37" s="36" customFormat="1" ht="15.75" customHeight="1">
      <c r="A6" s="44">
        <v>4</v>
      </c>
      <c r="B6" s="45" t="s">
        <v>148</v>
      </c>
      <c r="C6" s="7">
        <v>21.28</v>
      </c>
      <c r="D6" s="46">
        <v>42125</v>
      </c>
      <c r="E6" s="47">
        <v>11560.18</v>
      </c>
      <c r="F6" s="7">
        <v>1.41</v>
      </c>
      <c r="G6" s="8">
        <v>0.34</v>
      </c>
      <c r="H6" s="8">
        <v>1.1399999999999999</v>
      </c>
      <c r="I6" s="8">
        <v>4.51</v>
      </c>
      <c r="J6" s="8">
        <v>0</v>
      </c>
      <c r="K6" s="8">
        <v>0.5</v>
      </c>
      <c r="L6" s="8">
        <v>0.16</v>
      </c>
      <c r="M6" s="8">
        <v>0.19</v>
      </c>
      <c r="N6" s="7">
        <v>0.54</v>
      </c>
      <c r="O6" s="8">
        <v>0.16</v>
      </c>
      <c r="P6" s="7">
        <v>0</v>
      </c>
      <c r="Q6" s="7">
        <v>0.1</v>
      </c>
      <c r="R6" s="7">
        <v>0.04</v>
      </c>
      <c r="S6" s="7">
        <v>2.42</v>
      </c>
      <c r="T6" s="8">
        <v>0</v>
      </c>
      <c r="U6" s="8">
        <v>0.05</v>
      </c>
      <c r="V6" s="8">
        <v>0.94</v>
      </c>
      <c r="W6" s="8">
        <v>1.63</v>
      </c>
      <c r="X6" s="8">
        <v>0.47</v>
      </c>
      <c r="Y6" s="8">
        <v>1.22</v>
      </c>
      <c r="Z6" s="8">
        <v>0.34</v>
      </c>
      <c r="AA6" s="8">
        <v>2.2000000000000002</v>
      </c>
      <c r="AB6" s="8">
        <v>0</v>
      </c>
      <c r="AC6" s="7">
        <v>0.02</v>
      </c>
      <c r="AD6" s="7">
        <v>0.84</v>
      </c>
      <c r="AE6" s="15">
        <f t="shared" si="0"/>
        <v>2.0600000000000032</v>
      </c>
      <c r="AF6" s="48"/>
      <c r="AH6" s="37"/>
    </row>
    <row r="7" spans="1:37" s="36" customFormat="1" ht="15.75" customHeight="1">
      <c r="A7" s="44">
        <v>5</v>
      </c>
      <c r="B7" s="45" t="s">
        <v>122</v>
      </c>
      <c r="C7" s="7">
        <v>14.11</v>
      </c>
      <c r="D7" s="46">
        <v>42125</v>
      </c>
      <c r="E7" s="47">
        <v>837.13</v>
      </c>
      <c r="F7" s="7">
        <v>0</v>
      </c>
      <c r="G7" s="8">
        <v>0.34</v>
      </c>
      <c r="H7" s="8">
        <v>0</v>
      </c>
      <c r="I7" s="8">
        <v>4.55</v>
      </c>
      <c r="J7" s="8">
        <v>0</v>
      </c>
      <c r="K7" s="8">
        <v>0.73</v>
      </c>
      <c r="L7" s="8">
        <v>0</v>
      </c>
      <c r="M7" s="8">
        <v>0.19</v>
      </c>
      <c r="N7" s="8">
        <v>0</v>
      </c>
      <c r="O7" s="8">
        <v>0.16</v>
      </c>
      <c r="P7" s="7">
        <v>0</v>
      </c>
      <c r="Q7" s="7">
        <v>0.1</v>
      </c>
      <c r="R7" s="7">
        <v>0.04</v>
      </c>
      <c r="S7" s="7">
        <v>0</v>
      </c>
      <c r="T7" s="8">
        <v>0</v>
      </c>
      <c r="U7" s="8">
        <v>0</v>
      </c>
      <c r="V7" s="8">
        <v>0.43</v>
      </c>
      <c r="W7" s="8">
        <f>0.58+2.03</f>
        <v>2.61</v>
      </c>
      <c r="X7" s="8">
        <v>0</v>
      </c>
      <c r="Y7" s="8">
        <v>0.92</v>
      </c>
      <c r="Z7" s="8">
        <v>0.34</v>
      </c>
      <c r="AA7" s="8">
        <v>1.64</v>
      </c>
      <c r="AB7" s="8">
        <v>0</v>
      </c>
      <c r="AC7" s="7">
        <v>0</v>
      </c>
      <c r="AD7" s="7">
        <v>0</v>
      </c>
      <c r="AE7" s="15">
        <f t="shared" si="0"/>
        <v>2.06</v>
      </c>
      <c r="AF7" s="48"/>
      <c r="AH7" s="37"/>
    </row>
    <row r="8" spans="1:37" s="36" customFormat="1" ht="15.75" customHeight="1">
      <c r="A8" s="44">
        <v>6</v>
      </c>
      <c r="B8" s="45" t="s">
        <v>392</v>
      </c>
      <c r="C8" s="7">
        <v>18.57</v>
      </c>
      <c r="D8" s="46">
        <v>42125</v>
      </c>
      <c r="E8" s="47">
        <v>3126.25</v>
      </c>
      <c r="F8" s="7">
        <v>1.71</v>
      </c>
      <c r="G8" s="8">
        <v>0.34</v>
      </c>
      <c r="H8" s="8">
        <v>0</v>
      </c>
      <c r="I8" s="8">
        <v>4.5199999999999996</v>
      </c>
      <c r="J8" s="8">
        <v>0</v>
      </c>
      <c r="K8" s="8">
        <v>0.75</v>
      </c>
      <c r="L8" s="8">
        <v>0.22</v>
      </c>
      <c r="M8" s="8">
        <v>0.19</v>
      </c>
      <c r="N8" s="8">
        <v>0.54</v>
      </c>
      <c r="O8" s="8">
        <v>0.16</v>
      </c>
      <c r="P8" s="7">
        <v>0</v>
      </c>
      <c r="Q8" s="7">
        <v>0.1</v>
      </c>
      <c r="R8" s="7">
        <v>0.04</v>
      </c>
      <c r="S8" s="7">
        <v>0</v>
      </c>
      <c r="T8" s="8">
        <v>0</v>
      </c>
      <c r="U8" s="8">
        <v>0</v>
      </c>
      <c r="V8" s="8">
        <v>0.43</v>
      </c>
      <c r="W8" s="8">
        <f>0.58+2.03</f>
        <v>2.61</v>
      </c>
      <c r="X8" s="8">
        <v>0</v>
      </c>
      <c r="Y8" s="8">
        <v>0.92</v>
      </c>
      <c r="Z8" s="8">
        <v>0.34</v>
      </c>
      <c r="AA8" s="8">
        <v>1.64</v>
      </c>
      <c r="AB8" s="8">
        <v>0</v>
      </c>
      <c r="AC8" s="7">
        <v>0</v>
      </c>
      <c r="AD8" s="7">
        <v>0</v>
      </c>
      <c r="AE8" s="15">
        <f t="shared" si="0"/>
        <v>4.0600000000000023</v>
      </c>
      <c r="AF8" s="48"/>
      <c r="AH8" s="37"/>
    </row>
    <row r="9" spans="1:37" s="36" customFormat="1" ht="15.75" customHeight="1">
      <c r="A9" s="44">
        <v>7</v>
      </c>
      <c r="B9" s="45" t="s">
        <v>337</v>
      </c>
      <c r="C9" s="7">
        <v>19.52</v>
      </c>
      <c r="D9" s="46">
        <v>42125</v>
      </c>
      <c r="E9" s="47">
        <v>956.29</v>
      </c>
      <c r="F9" s="7">
        <v>1.91</v>
      </c>
      <c r="G9" s="8">
        <v>0.34</v>
      </c>
      <c r="H9" s="8">
        <v>0</v>
      </c>
      <c r="I9" s="8">
        <v>4</v>
      </c>
      <c r="J9" s="8">
        <v>0</v>
      </c>
      <c r="K9" s="8">
        <v>0.5</v>
      </c>
      <c r="L9" s="8">
        <v>0</v>
      </c>
      <c r="M9" s="8">
        <v>0.19</v>
      </c>
      <c r="N9" s="8">
        <v>0</v>
      </c>
      <c r="O9" s="8">
        <v>0.16</v>
      </c>
      <c r="P9" s="7">
        <v>0</v>
      </c>
      <c r="Q9" s="7">
        <v>0.1</v>
      </c>
      <c r="R9" s="7">
        <v>0.04</v>
      </c>
      <c r="S9" s="7">
        <v>0</v>
      </c>
      <c r="T9" s="8">
        <v>0</v>
      </c>
      <c r="U9" s="8">
        <v>0</v>
      </c>
      <c r="V9" s="8">
        <v>0.43</v>
      </c>
      <c r="W9" s="8">
        <f>0.58+2.03</f>
        <v>2.61</v>
      </c>
      <c r="X9" s="8">
        <v>0</v>
      </c>
      <c r="Y9" s="8">
        <v>0.92</v>
      </c>
      <c r="Z9" s="8">
        <v>0.34</v>
      </c>
      <c r="AA9" s="8">
        <v>1.64</v>
      </c>
      <c r="AB9" s="8">
        <v>0</v>
      </c>
      <c r="AC9" s="7">
        <v>0</v>
      </c>
      <c r="AD9" s="7">
        <v>0.9</v>
      </c>
      <c r="AE9" s="15">
        <f t="shared" si="0"/>
        <v>5.4400000000000013</v>
      </c>
      <c r="AF9" s="48"/>
      <c r="AH9" s="37"/>
    </row>
    <row r="10" spans="1:37" s="36" customFormat="1" ht="15.75" customHeight="1">
      <c r="A10" s="44">
        <v>8</v>
      </c>
      <c r="B10" s="45" t="s">
        <v>511</v>
      </c>
      <c r="C10" s="7">
        <v>14.33</v>
      </c>
      <c r="D10" s="46">
        <v>42125</v>
      </c>
      <c r="E10" s="47">
        <v>871.77</v>
      </c>
      <c r="F10" s="7">
        <v>1.91</v>
      </c>
      <c r="G10" s="8">
        <v>0.34</v>
      </c>
      <c r="H10" s="8">
        <v>0</v>
      </c>
      <c r="I10" s="8">
        <v>2.81</v>
      </c>
      <c r="J10" s="8">
        <v>0</v>
      </c>
      <c r="K10" s="8">
        <v>0.73</v>
      </c>
      <c r="L10" s="8">
        <v>0.3</v>
      </c>
      <c r="M10" s="8">
        <v>0.19</v>
      </c>
      <c r="N10" s="8">
        <v>0</v>
      </c>
      <c r="O10" s="8">
        <v>0.16</v>
      </c>
      <c r="P10" s="7">
        <v>0</v>
      </c>
      <c r="Q10" s="7">
        <v>0</v>
      </c>
      <c r="R10" s="7">
        <v>0.04</v>
      </c>
      <c r="S10" s="7">
        <v>0</v>
      </c>
      <c r="T10" s="8">
        <v>0</v>
      </c>
      <c r="U10" s="8">
        <v>0</v>
      </c>
      <c r="V10" s="8">
        <v>0.35</v>
      </c>
      <c r="W10" s="8">
        <f>0.58+2.03</f>
        <v>2.61</v>
      </c>
      <c r="X10" s="8">
        <v>0</v>
      </c>
      <c r="Y10" s="8">
        <v>0.85</v>
      </c>
      <c r="Z10" s="8">
        <v>0.34</v>
      </c>
      <c r="AA10" s="8">
        <v>1.64</v>
      </c>
      <c r="AB10" s="8">
        <v>0</v>
      </c>
      <c r="AC10" s="7">
        <v>0</v>
      </c>
      <c r="AD10" s="7">
        <v>0</v>
      </c>
      <c r="AE10" s="15">
        <f t="shared" si="0"/>
        <v>2.06</v>
      </c>
      <c r="AF10" s="48"/>
      <c r="AH10" s="37"/>
    </row>
    <row r="14" spans="1:37" s="55" customFormat="1">
      <c r="A14" s="52"/>
      <c r="B14" s="52"/>
      <c r="C14" s="53"/>
      <c r="D14" s="53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4"/>
      <c r="AI14" s="52"/>
      <c r="AJ14" s="52"/>
    </row>
    <row r="15" spans="1:37">
      <c r="A15" s="56"/>
      <c r="B15" s="56"/>
      <c r="C15" s="56"/>
      <c r="D15" s="52"/>
      <c r="E15" s="52"/>
      <c r="F15" s="56"/>
      <c r="G15" s="52"/>
      <c r="H15" s="51"/>
      <c r="I15" s="57"/>
      <c r="J15" s="57"/>
      <c r="K15" s="57"/>
      <c r="L15" s="58"/>
      <c r="M15" s="58"/>
      <c r="N15" s="58"/>
      <c r="O15" s="58"/>
      <c r="P15" s="52"/>
      <c r="Q15" s="50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H15" s="49"/>
      <c r="AK15" s="49"/>
    </row>
    <row r="36" spans="1:36" s="55" customFormat="1">
      <c r="A36" s="52"/>
      <c r="B36" s="52"/>
      <c r="C36" s="53"/>
      <c r="D36" s="53"/>
      <c r="E36" s="52"/>
      <c r="F36" s="52" t="s">
        <v>543</v>
      </c>
      <c r="G36" s="52"/>
      <c r="H36" s="52"/>
      <c r="I36" s="52"/>
      <c r="J36" s="52"/>
      <c r="K36" s="52"/>
      <c r="L36" s="52"/>
      <c r="M36" s="52"/>
      <c r="N36" s="52"/>
      <c r="O36" s="52"/>
      <c r="P36" s="52" t="s">
        <v>544</v>
      </c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4"/>
      <c r="AI36" s="52"/>
      <c r="AJ36" s="52"/>
    </row>
  </sheetData>
  <sheetProtection selectLockedCells="1" selectUnlockedCells="1"/>
  <mergeCells count="1">
    <mergeCell ref="A1:AF1"/>
  </mergeCells>
  <pageMargins left="0.19685039370078741" right="0.19685039370078741" top="0.19685039370078741" bottom="0.19685039370078741" header="0.51181102362204722" footer="0.51181102362204722"/>
  <pageSetup paperSize="9" scale="85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 января по апрель</vt:lpstr>
      <vt:lpstr>май</vt:lpstr>
      <vt:lpstr>'с января по апрель'!Excel_BuiltIn__FilterDatabase_1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2015-05-07T07:02:58Z</dcterms:modified>
</cp:coreProperties>
</file>