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дакция от 01.06.15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</externalReferences>
  <definedNames>
    <definedName name="Excel_BuiltIn__FilterDatabase_1" localSheetId="0">'редакция от 01.06.15'!$E$1:$E$511</definedName>
    <definedName name="Excel_BuiltIn__FilterDatabase_10" localSheetId="0">'[4]Диагностика ВДГО'!#REF!</definedName>
    <definedName name="Excel_BuiltIn__FilterDatabase_10">'[4]Диагностика ВДГО'!#REF!</definedName>
  </definedNames>
  <calcPr fullCalcOnLoad="1"/>
</workbook>
</file>

<file path=xl/sharedStrings.xml><?xml version="1.0" encoding="utf-8"?>
<sst xmlns="http://schemas.openxmlformats.org/spreadsheetml/2006/main" count="543" uniqueCount="541">
  <si>
    <t>№ п/п</t>
  </si>
  <si>
    <t>Адрес многоквартирного дома</t>
  </si>
  <si>
    <r>
      <t>Размер платы, руб/м</t>
    </r>
    <r>
      <rPr>
        <b/>
        <vertAlign val="superscript"/>
        <sz val="8"/>
        <rFont val="Calibri"/>
        <family val="2"/>
      </rPr>
      <t>2</t>
    </r>
  </si>
  <si>
    <t>Уборка территории (ручная)</t>
  </si>
  <si>
    <t>Уборка территории (мех-ная)</t>
  </si>
  <si>
    <t>Обслуживание м/пр</t>
  </si>
  <si>
    <t>Обслуживание конт. пл.</t>
  </si>
  <si>
    <t>Регламентные работы по обслуж. инженерных сетей</t>
  </si>
  <si>
    <t>Непредвиденные расходы</t>
  </si>
  <si>
    <t>Работы по содержанию внеш и внутр.конструкт.элем-тов здания</t>
  </si>
  <si>
    <t>Благоустройство придомовой территории</t>
  </si>
  <si>
    <t>Осмотр ДВК</t>
  </si>
  <si>
    <t>Обслуживание ОПУ</t>
  </si>
  <si>
    <t xml:space="preserve">Техническое обслуживание ВДГО </t>
  </si>
  <si>
    <t>Техническое обслуживание силового кабеля к эл/плитам</t>
  </si>
  <si>
    <t>Дератизация и дезинсекция</t>
  </si>
  <si>
    <t>Электроизмерение</t>
  </si>
  <si>
    <t>Обслуживание лифтового хозяйства</t>
  </si>
  <si>
    <t>Проведение диагностики лифтов,отработ-х гарантийный срок</t>
  </si>
  <si>
    <t>Провед-е технического освидетельствов-я лифта</t>
  </si>
  <si>
    <t>АДС</t>
  </si>
  <si>
    <t>Сбор, вывоз, утилизация ТБО</t>
  </si>
  <si>
    <t>КГМ</t>
  </si>
  <si>
    <t>Услуги по начислению и сбору платежей</t>
  </si>
  <si>
    <t>Услуги по регистрации граждан</t>
  </si>
  <si>
    <t>Плата за управление МКД</t>
  </si>
  <si>
    <t>Оплата за уборку МОП</t>
  </si>
  <si>
    <t>Страхование лифтового хозяйства</t>
  </si>
  <si>
    <t>Диагностика ВДГО</t>
  </si>
  <si>
    <t xml:space="preserve">Текущий ремонт </t>
  </si>
  <si>
    <t>ИТОГ по содержанию и ремонту</t>
  </si>
  <si>
    <t>Разница</t>
  </si>
  <si>
    <t>АВТОДОРОЖНАЯ УЛИЦА, 6 а</t>
  </si>
  <si>
    <t>АНГАРСКАЯ УЛИЦА, 10</t>
  </si>
  <si>
    <t>АНГАРСКАЯ УЛИЦА, 3</t>
  </si>
  <si>
    <t>АНГАРСКАЯ УЛИЦА, 5</t>
  </si>
  <si>
    <t>АНГАРСКАЯ УЛИЦА, 7</t>
  </si>
  <si>
    <t>АНГАРСКАЯ УЛИЦА, 8</t>
  </si>
  <si>
    <t>БЕЛЫЙ КЛЮЧ СТАНЦИЯ, 1</t>
  </si>
  <si>
    <t>БЕЛЫЙ КЛЮЧ СТАНЦИЯ, 8</t>
  </si>
  <si>
    <t>ВАРЕЙКИСА УЛИЦА, 1</t>
  </si>
  <si>
    <t>ВАРЕЙКИСА УЛИЦА, 10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</si>
  <si>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</si>
  <si>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</si>
  <si>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</si>
  <si>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</si>
  <si>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</t>
  </si>
  <si>
    <t>ВАРЕЙКИСА УЛИЦА, 15А</t>
  </si>
  <si>
    <t>ВАРЕЙКИСА УЛИЦА, 20</t>
  </si>
  <si>
    <t>ВАРЕЙКИСА УЛИЦА, 21</t>
  </si>
  <si>
    <t>ВАРЕЙКИСА УЛИЦА, 22</t>
  </si>
  <si>
    <t>ВАРЕЙКИСА УЛИЦА, 23</t>
  </si>
  <si>
    <t>ВАРЕЙКИСА УЛИЦА, 24</t>
  </si>
  <si>
    <t>ВАРЕЙКИСА УЛИЦА, 25</t>
  </si>
  <si>
    <t>ВАРЕЙКИСА УЛИЦА, 26</t>
  </si>
  <si>
    <t>ВАРЕЙКИСА УЛИЦА, 27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</si>
  <si>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</si>
  <si>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</si>
  <si>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</si>
  <si>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</si>
  <si>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39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</si>
  <si>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</si>
  <si>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</si>
  <si>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</si>
  <si>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</si>
  <si>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</si>
  <si>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</si>
  <si>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</si>
  <si>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</si>
  <si>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</si>
  <si>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</si>
  <si>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</si>
  <si>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</si>
  <si>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</si>
  <si>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65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</si>
  <si>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</si>
  <si>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</si>
  <si>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</si>
  <si>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</si>
  <si>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</si>
  <si>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</si>
  <si>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</si>
  <si>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</si>
  <si>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Снято по соглашению</t>
  </si>
  <si>
    <t>ГЕОЛОГОВ УЛИЦА, 4</t>
  </si>
  <si>
    <t>ГЕОЛОГОВ УЛИЦА, 5</t>
  </si>
  <si>
    <t>ГЕОЛОГОВ УЛИЦА, 6</t>
  </si>
  <si>
    <t>ГЕРОЕВ СВИРИ УЛИЦА, 14</t>
  </si>
  <si>
    <t>ГЕРОЕВ СВИРИ УЛИЦА, 16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</si>
  <si>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</si>
  <si>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</si>
  <si>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</si>
  <si>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</si>
  <si>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</si>
  <si>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</si>
  <si>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</si>
  <si>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</si>
  <si>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</si>
  <si>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23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</si>
  <si>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</si>
  <si>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</si>
  <si>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</si>
  <si>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</si>
  <si>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</si>
  <si>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</si>
  <si>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ГРАЖДАНСКАЯ УЛИЦА, 26</t>
  </si>
  <si>
    <t>ГРАЖДАНСКАЯ УЛИЦА, 28</t>
  </si>
  <si>
    <t>ГРАЖДАНСКАЯ УЛИЦА, 3</t>
  </si>
  <si>
    <t>КОЛЬЦЕВАЯ УЛИЦА, 18</t>
  </si>
  <si>
    <t>КОЛЬЦЕВАЯ УЛИЦА, 2</t>
  </si>
  <si>
    <t>КОЛЬЦЕВАЯ УЛИЦА, 20</t>
  </si>
  <si>
    <t>КОЛЬЦЕВАЯ УЛИЦА, 22</t>
  </si>
  <si>
    <t>КОЛЬЦЕВАЯ УЛИЦА, 24</t>
  </si>
  <si>
    <t>КОЛЬЦЕВАЯ УЛИЦА, 26</t>
  </si>
  <si>
    <t>КОЛЬЦЕВАЯ УЛИЦА, 34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</si>
  <si>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</si>
  <si>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</si>
  <si>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</si>
  <si>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</si>
  <si>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</si>
  <si>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</si>
  <si>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</si>
  <si>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</si>
  <si>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</si>
  <si>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</si>
  <si>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</si>
  <si>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13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</si>
  <si>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</si>
  <si>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</si>
  <si>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</si>
  <si>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</si>
  <si>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</si>
  <si>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</si>
  <si>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НОВОСИБИРСКАЯ УЛИЦА, 2</t>
  </si>
  <si>
    <t>ОПЫТНАЯ УЛИЦА, 1</t>
  </si>
  <si>
    <t>ОПЫТНАЯ УЛИЦА, 11</t>
  </si>
  <si>
    <t>ОПЫТНАЯ УЛИЦА, 13</t>
  </si>
  <si>
    <t>ОПЫТНАЯ УЛИЦА, 15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</si>
  <si>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</si>
  <si>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</si>
  <si>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</si>
  <si>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</si>
  <si>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</si>
  <si>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4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</si>
  <si>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</si>
  <si>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</si>
  <si>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</si>
  <si>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</si>
  <si>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21</t>
  </si>
  <si>
    <t>ХРУСТАЛЬНАЯ УЛИЦА, 23</t>
  </si>
  <si>
    <t>ХРУСТАЛЬНАЯ УЛИЦА, 27</t>
  </si>
  <si>
    <t>ХРУСТАЛЬНАЯ УЛИЦА, 28</t>
  </si>
  <si>
    <t>ХРУСТАЛЬНАЯ УЛИЦА, 30</t>
  </si>
  <si>
    <t>ХРУСТАЛЬНАЯ УЛИЦА, 31</t>
  </si>
  <si>
    <t>ХРУСТАЛЬНАЯ УЛИЦА, 33</t>
  </si>
  <si>
    <t>ХРУСТАЛЬНАЯ УЛИЦА, 34</t>
  </si>
  <si>
    <t>ХРУСТАЛЬНАЯ УЛИЦА, 35</t>
  </si>
  <si>
    <t>ХРУСТАЛЬНАЯ УЛИЦА, 36</t>
  </si>
  <si>
    <t>ХРУСТАЛЬНАЯ УЛИЦА, 37</t>
  </si>
  <si>
    <t>ХРУСТАЛЬНАЯ УЛИЦА, 38</t>
  </si>
  <si>
    <t>ХРУСТАЛЬНАЯ УЛИЦА, 39</t>
  </si>
  <si>
    <t>ХРУСТАЛЬНАЯ УЛИЦА, 40</t>
  </si>
  <si>
    <t>ХРУСТАЛЬНАЯ УЛИЦА, 41/34</t>
  </si>
  <si>
    <t>ХРУСТАЛЬНАЯ УЛИЦА, 42</t>
  </si>
  <si>
    <t>ХРУСТАЛЬНАЯ УЛИЦА, 43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</si>
  <si>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</si>
  <si>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</si>
  <si>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</si>
  <si>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</si>
  <si>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</t>
  </si>
  <si>
    <t>ХРУСТАЛЬНАЯ УЛИЦА, 56</t>
  </si>
  <si>
    <t>ХРУСТАЛЬНАЯ УЛИЦА, 62</t>
  </si>
  <si>
    <t>ХРУСТАЛЬНАЯ УЛИЦА, 64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</si>
  <si>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</si>
  <si>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</si>
  <si>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</si>
  <si>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</si>
  <si>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</si>
  <si>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</si>
  <si>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</si>
  <si>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</si>
  <si>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</si>
  <si>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</si>
  <si>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2</t>
  </si>
  <si>
    <t>ЧИСТОПРУДНАЯ УЛИЦА, 20</t>
  </si>
  <si>
    <t>ЧИСТОПРУДНАЯ УЛИЦА, 22</t>
  </si>
  <si>
    <t>ЧИСТОПРУДНАЯ УЛИЦА, 4</t>
  </si>
  <si>
    <t>ЧИСТОПРУДНАЯ УЛИЦА, 6</t>
  </si>
  <si>
    <t>ЧИСТОПРУДНАЯ УЛИЦА, 8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</si>
  <si>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</si>
  <si>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</si>
  <si>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</si>
  <si>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</si>
  <si>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8</t>
  </si>
  <si>
    <t>ЮЖНАЯ УЛИЦА, 1</t>
  </si>
  <si>
    <t>ЮЖНАЯ УЛИЦА, 23</t>
  </si>
  <si>
    <t>ЮЖНАЯ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</si>
  <si>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</si>
  <si>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</si>
  <si>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</si>
  <si>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</si>
  <si>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29</t>
  </si>
  <si>
    <t>ГАЯ ПРОСПЕКТ, 35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</si>
  <si>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</si>
  <si>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</si>
  <si>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</si>
  <si>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</si>
  <si>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</si>
  <si>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</si>
  <si>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</si>
  <si>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</si>
  <si>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</si>
  <si>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51</t>
  </si>
  <si>
    <t>ГАЯ ПРОСПЕКТ, 57</t>
  </si>
  <si>
    <t>ГАЯ ПРОСПЕКТ, 57/2</t>
  </si>
  <si>
    <t>ГЕРОЕВ СВИРИ УЛИЦА, 2</t>
  </si>
  <si>
    <t>ГЕРОЕВ СВИРИ УЛИЦА, 6</t>
  </si>
  <si>
    <t>ГЕРОЕВ СВИРИ УЛИЦА, 8</t>
  </si>
  <si>
    <t>ПРОФСОЮЗНАЯ УЛИЦА, 41</t>
  </si>
  <si>
    <t>ПРОФСОЮЗНАЯ УЛИЦА, 43</t>
  </si>
  <si>
    <t>ГАЯ УЛИЦА, 1</t>
  </si>
  <si>
    <t>ГАЯ УЛИЦА, 3</t>
  </si>
  <si>
    <t>ГАЯ УЛИЦА, 5</t>
  </si>
  <si>
    <t>ГАЯ УЛИЦА, 6</t>
  </si>
  <si>
    <t>ГАЯ УЛИЦА, 7</t>
  </si>
  <si>
    <t>ПРОФСОЮЗНАЯ УЛИЦА, 40</t>
  </si>
  <si>
    <t>ПУТЕВАЯ УЛИЦА, 17</t>
  </si>
  <si>
    <t>ВОЛЬНАЯ УЛИЦА, 2</t>
  </si>
  <si>
    <t>ВОЛЬНАЯ УЛИЦА, 4</t>
  </si>
  <si>
    <t>АМУРСКАЯ УЛИЦА, 2</t>
  </si>
  <si>
    <t>АМУРСКАЯ УЛИЦА, 3</t>
  </si>
  <si>
    <t>АМУРСКАЯ УЛИЦА, 4</t>
  </si>
  <si>
    <t>АМУРСКАЯ УЛИЦА, 4А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</si>
  <si>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</si>
  <si>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</si>
  <si>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</si>
  <si>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</si>
  <si>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</si>
  <si>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</si>
  <si>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</si>
  <si>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</si>
  <si>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</si>
  <si>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</si>
  <si>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</si>
  <si>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</si>
  <si>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</si>
  <si>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</si>
  <si>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</si>
  <si>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</si>
  <si>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</si>
  <si>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</si>
  <si>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</si>
  <si>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</si>
  <si>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</si>
  <si>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</si>
  <si>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</si>
  <si>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68/33</t>
  </si>
  <si>
    <t>ГАЯ ПРОСПЕКТ, 70</t>
  </si>
  <si>
    <t>ГАЯ ПРОСПЕКТ, 72</t>
  </si>
  <si>
    <t>ГАЯ ПРОСПЕКТ, 74</t>
  </si>
  <si>
    <t>ГАЯ ПРОСПЕКТ, 76/1</t>
  </si>
  <si>
    <t>ГАЯ ПРОСПЕКТ, 80</t>
  </si>
  <si>
    <t>ГАЯ ПРОСПЕКТ, 82</t>
  </si>
  <si>
    <t>ГАЯ ПРОСПЕКТ, 84</t>
  </si>
  <si>
    <t>ГАЯ ПРОСПЕКТ, 86</t>
  </si>
  <si>
    <t>ГАЯ ПРОСПЕКТ, 88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</si>
  <si>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</si>
  <si>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</si>
  <si>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</si>
  <si>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</si>
  <si>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</si>
  <si>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</si>
  <si>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</si>
  <si>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</si>
  <si>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</si>
  <si>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</si>
  <si>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</si>
  <si>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</si>
  <si>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</si>
  <si>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</si>
  <si>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</si>
  <si>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</si>
  <si>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</si>
  <si>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</si>
  <si>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</si>
  <si>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</si>
  <si>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</si>
  <si>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</si>
  <si>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</si>
  <si>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</si>
  <si>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</si>
  <si>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</si>
  <si>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</si>
  <si>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</si>
  <si>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</si>
  <si>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3</t>
  </si>
  <si>
    <t>ДИСПЕТЧЕРСКАЯ УЛИЦА, 30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</si>
  <si>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</si>
  <si>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</si>
  <si>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</si>
  <si>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</si>
  <si>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</si>
  <si>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</si>
  <si>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</si>
  <si>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</si>
  <si>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</si>
  <si>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</si>
  <si>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</si>
  <si>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</si>
  <si>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</si>
  <si>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</si>
  <si>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</si>
  <si>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</si>
  <si>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</si>
  <si>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</si>
  <si>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</si>
  <si>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ИНЗЕНСКАЯ УЛИЦА, 39</t>
  </si>
  <si>
    <t>ИНЗЕНСКАЯ УЛИЦА, 41</t>
  </si>
  <si>
    <t>ИНЗЕНСКАЯ УЛИЦА, 24/2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</si>
  <si>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</si>
  <si>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</si>
  <si>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</si>
  <si>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</si>
  <si>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</si>
  <si>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</si>
  <si>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</si>
  <si>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</si>
  <si>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</si>
  <si>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</si>
  <si>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</si>
  <si>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</si>
  <si>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</si>
  <si>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</si>
  <si>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ЛОКОМОТИВНАЯ УЛИЦА, 130</t>
  </si>
  <si>
    <t>ЛОКОМОТИВНАЯ УЛИЦА, 134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</si>
  <si>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</si>
  <si>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</si>
  <si>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</si>
  <si>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</si>
  <si>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</si>
  <si>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</si>
  <si>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</si>
  <si>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41</t>
  </si>
  <si>
    <t>ЛОКОМОТИВНАЯ УЛИЦА, 43</t>
  </si>
  <si>
    <t>ЛОКОМОТИВНАЯ УЛИЦА, 47</t>
  </si>
  <si>
    <t>ЛОКОМОТИВНАЯ УЛИЦА, 5</t>
  </si>
  <si>
    <t>Локомотивная улица, 68 (9 эт: квартиры 29-73,102-146,157,158)</t>
  </si>
  <si>
    <t>Локомотивная улица, 68 (5 эт:квартиры 1-28,74-101,147-156)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</si>
  <si>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</si>
  <si>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</si>
  <si>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</si>
  <si>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</si>
  <si>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</si>
  <si>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</si>
  <si>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</si>
  <si>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</si>
  <si>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</si>
  <si>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ЛОКОМОТИВНАЯ УЛИЦА, 104</t>
  </si>
  <si>
    <t>ЛОКОМОТИВНАЯ УЛИЦА, 154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</si>
  <si>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</si>
  <si>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</si>
  <si>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</si>
  <si>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</si>
  <si>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ЛОКОМОТИВНАЯ УЛИЦА, 207</t>
  </si>
  <si>
    <t>ЛУНАЧАРСКОГО УЛИЦА, 11</t>
  </si>
  <si>
    <t>ЛУНАЧАРСКОГО УЛИЦА, 13</t>
  </si>
  <si>
    <t>ЛУНАЧАРСКОГО УЛИЦА, 15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</si>
  <si>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</si>
  <si>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</si>
  <si>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</si>
  <si>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</si>
  <si>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</si>
  <si>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НАГОРНАЯ УЛИЦА, 2</t>
  </si>
  <si>
    <t>ПЕРВОМАЙСКАЯ УЛИЦА, 2</t>
  </si>
  <si>
    <t>ПЕРВОМАЙСКАЯ УЛИЦА, 32</t>
  </si>
  <si>
    <t>ПЕРВОМАЙСКАЯ УЛИЦА, 32А</t>
  </si>
  <si>
    <t>ПЕРВОМАЙСКАЯ УЛИЦА, 4</t>
  </si>
  <si>
    <t>СЕРАФИМОВИЧА УЛИЦА, 27</t>
  </si>
  <si>
    <t>СТРОИТЕЛЕЙ УЛИЦА, 10</t>
  </si>
  <si>
    <t>СТРОИТЕЛЕЙ УЛИЦА, 2</t>
  </si>
  <si>
    <t>СТРОИТЕЛЕЙ УЛИЦА, 4</t>
  </si>
  <si>
    <t>СТРОИТЕЛЕЙ УЛИЦА, 6</t>
  </si>
  <si>
    <t>СТРОИТЕЛЕЙ УЛИЦА, 8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</si>
  <si>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</si>
  <si>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</si>
  <si>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</si>
  <si>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</si>
  <si>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</si>
  <si>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</si>
  <si>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</si>
  <si>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</si>
  <si>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</si>
  <si>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</si>
  <si>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</si>
  <si>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</si>
  <si>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</si>
  <si>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ХРУСТАЛЬНЫЙ ПЕРЕУЛОК, 4</t>
  </si>
  <si>
    <t>ШКОЛЬНЫЙ ПЕРЕУЛОК, 1</t>
  </si>
  <si>
    <t>ЩОРСА УЛИЦА, 40</t>
  </si>
  <si>
    <t>ЩОРСА ПЕРЕУЛОК, 21</t>
  </si>
  <si>
    <t>12 СЕНТЯБРЯ УЛИЦА, 1</t>
  </si>
  <si>
    <t>12 СЕНТЯБРЯ УЛИЦА, 11</t>
  </si>
  <si>
    <t>12 СЕНТЯБРЯ УЛИЦА, 13</t>
  </si>
  <si>
    <t>12 СЕНТЯБРЯ УЛИЦА, 3</t>
  </si>
  <si>
    <t>12 СЕНТЯБРЯ УЛИЦА, 5</t>
  </si>
  <si>
    <t>12 СЕНТЯБРЯ УЛИЦА, 7</t>
  </si>
  <si>
    <t>12 СЕНТЯБРЯ УЛИЦА, 83</t>
  </si>
  <si>
    <t>12 СЕНТЯБРЯ УЛИЦА, 86</t>
  </si>
  <si>
    <t>12 СЕНТЯБРЯ УЛИЦА, 87</t>
  </si>
  <si>
    <t>12 СЕНТЯБРЯ УЛИЦА, 88</t>
  </si>
  <si>
    <t>12 СЕНТЯБРЯ УЛИЦА, 91/1</t>
  </si>
  <si>
    <t>ВОДОПРОВОДНАЯ УЛИЦА, 60А</t>
  </si>
  <si>
    <t>ВОДОПРОВОДНАЯ УЛИЦА, 62</t>
  </si>
  <si>
    <t>ВОДОПРОВОДНАЯ УЛИЦА, 62А</t>
  </si>
  <si>
    <t>ЖЕЛЕЗНОДОPОЖНАЯ УЛИЦА, 1</t>
  </si>
  <si>
    <t>ЖЕЛЕЗНОДОPОЖНАЯ УЛИЦА, 11</t>
  </si>
  <si>
    <t>ЖЕЛЕЗНОДОPОЖНАЯ УЛИЦА, 13</t>
  </si>
  <si>
    <t>ЖЕЛЕЗНОДОPОЖНАЯ УЛИЦА, 19</t>
  </si>
  <si>
    <t>ЖЕЛЕЗНОДОPОЖНАЯ УЛИЦА, 24</t>
  </si>
  <si>
    <t>ЖЕЛЕЗНОДОPОЖНАЯ УЛИЦА, 25</t>
  </si>
  <si>
    <t>ЖЕЛЕЗНОДОPОЖНАЯ УЛИЦА, 28</t>
  </si>
  <si>
    <t>ЖЕЛЕЗНОДОPОЖНАЯ УЛИЦА, 29</t>
  </si>
  <si>
    <t>ЖЕЛЕЗНОДОPОЖНАЯ УЛИЦА, 31</t>
  </si>
  <si>
    <t>ЖЕЛЕЗНОДОPОЖНАЯ УЛИЦА, 33</t>
  </si>
  <si>
    <t>ЖЕЛЕЗНОДОPОЖНАЯ УЛИЦА, 5</t>
  </si>
  <si>
    <t>ЖЕЛЕЗНОДОPОЖНАЯ УЛИЦА, 7</t>
  </si>
  <si>
    <t>ЖЕЛЕЗНОДОPОЖНАЯ УЛИЦА, 9</t>
  </si>
  <si>
    <t>КАРСУНСКАЯ УЛИЦА, 1</t>
  </si>
  <si>
    <t>КАРСУНСКАЯ УЛИЦА, 3</t>
  </si>
  <si>
    <t>КИРОВА УЛИЦА, 20</t>
  </si>
  <si>
    <t>КИРОВА УЛИЦА, 24</t>
  </si>
  <si>
    <t>КИРОВА УЛИЦА, 25</t>
  </si>
  <si>
    <t>КИРОВА УЛИЦА, 25А</t>
  </si>
  <si>
    <t>КИРОВА УЛИЦА, 26</t>
  </si>
  <si>
    <t>КИРОВА УЛИЦА, 28</t>
  </si>
  <si>
    <t>КИРОВА УЛИЦА, 32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</si>
  <si>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</si>
  <si>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</si>
  <si>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</si>
  <si>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</si>
  <si>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</si>
  <si>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 10</t>
  </si>
  <si>
    <t>КУЙБЫШЕВА УЛИЦА, 12</t>
  </si>
  <si>
    <t>КУЙБЫШЕВА УЛИЦА, 14</t>
  </si>
  <si>
    <t>КУЙБЫШЕВА УЛИЦА, 14А</t>
  </si>
  <si>
    <t>КУЙБЫШЕВА УЛИЦА, 8</t>
  </si>
  <si>
    <t>МАЛОСАРАТОВСКАЯ УЛИЦА, 2</t>
  </si>
  <si>
    <t>МАЛОСАРАТОВСКАЯ УЛИЦА, 5</t>
  </si>
  <si>
    <t>МАЛОСАРАТОВСКАЯ УЛИЦА, 7</t>
  </si>
  <si>
    <t>МАЛОСАРАТОВСКАЯ УЛИЦА, 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</si>
  <si>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</si>
  <si>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</si>
  <si>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</si>
  <si>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</si>
  <si>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</si>
  <si>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</si>
  <si>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</si>
  <si>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ТРАНСПОРТНАЯ УЛИЦА, 28/1-А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</si>
  <si>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</si>
  <si>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</si>
  <si>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</si>
  <si>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</si>
  <si>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ЮЖНАЯ УЛИЦА, 128</t>
  </si>
  <si>
    <t>ЮЖНАЯ УЛИЦА, 55/16</t>
  </si>
  <si>
    <t>КУВШИНОВКА ИНТЕРНАЦИОНАЛЬНАЯ УЛИЦА, 1</t>
  </si>
  <si>
    <t>КУВШИНОВКА КООПЕРАТИВНАЯ УЛИЦА, 14</t>
  </si>
  <si>
    <t>КУВШИНОВКА КООПЕРАТИВНАЯ УЛИЦА, 15</t>
  </si>
  <si>
    <t>КУВШИНОВКА КООПЕРАТИВНАЯ УЛИЦА, 19</t>
  </si>
  <si>
    <t>КУВШИНОВКА КООПЕРАТИВНАЯ УЛИЦА, 25</t>
  </si>
  <si>
    <t>КУВШИНОВКА СВОБОДЫ УЛИЦА, 3</t>
  </si>
  <si>
    <t>ЛУГОВОЕ МОЛОДЕЖНАЯ УЛИЦА, 1</t>
  </si>
  <si>
    <t>ЛУГОВОЕ МОЛОДЕЖНАЯ УЛИЦА, 3</t>
  </si>
  <si>
    <t>ЛУГОВОЕ МОЛОДЕЖНАЯ УЛИЦА, 4</t>
  </si>
  <si>
    <t>ЛУГОВОЕ МОЛОДЕЖНАЯ УЛИЦА, 5</t>
  </si>
  <si>
    <t>ЛУГОВОЕ ПЕНЗЕНСКАЯ УЛИЦА, 3</t>
  </si>
  <si>
    <t>ЛУГОВОЕ СВИЯЖСКАЯ УЛИЦА, 23</t>
  </si>
  <si>
    <t>ЛУГОВОЕ СОВЕТСКАЯ УЛИЦА, 22</t>
  </si>
  <si>
    <t>ЛУГОВОЕ СОВЕТСКАЯ УЛИЦА, 24</t>
  </si>
  <si>
    <t>ЛУГОВОЕ СОВЕТСКАЯ УЛИЦА, 26</t>
  </si>
  <si>
    <t>ПЛОДОВЫЙ БЕРЕГОВАЯ УЛИЦА, 5</t>
  </si>
  <si>
    <t>ПЛОДОВЫЙ БЕРЕГОВАЯ УЛИЦА, 6</t>
  </si>
  <si>
    <t>ПЛОДОВЫЙ БЕРЕГОВАЯ УЛИЦА, 7</t>
  </si>
  <si>
    <t>ПЛОДОВЫЙ БЕРЕГОВАЯ УЛИЦА, 8</t>
  </si>
  <si>
    <t>ПЛОДОВЫЙ БЕРЕГОВАЯ УЛИЦА, 9</t>
  </si>
  <si>
    <t>ПЛОДОВЫЙ МИЧУРИНА УЛИЦА, 4</t>
  </si>
  <si>
    <t>ПЛОДОВЫЙ МИЧУРИНА УЛИЦА, 5</t>
  </si>
  <si>
    <t>ПЛОДОВЫЙ МИЧУРИНА УЛИЦА, 6</t>
  </si>
  <si>
    <t>ПЛОДОВЫЙ ПЕРВОМАЙСКАЯ УЛИЦА, 1</t>
  </si>
  <si>
    <t>ПЛОДОВЫЙ ПЕРВОМАЙСКАЯ УЛИЦА, 3</t>
  </si>
  <si>
    <t>ПЛОДОВЫЙ ПЕРВОМАЙСКАЯ УЛИЦА, 5</t>
  </si>
  <si>
    <t>ПЛОДОВЫЙ ПЕРВОМАЙСКАЯ УЛИЦА, 7</t>
  </si>
  <si>
    <t>ПЛОДОВЫЙ СТРОИТЕЛЬНАЯ УЛИЦА, 1</t>
  </si>
  <si>
    <t>ПЛОДОВЫЙ СТРОИТЕЛЬНАЯ УЛИЦА, 3</t>
  </si>
  <si>
    <t>ПЛОДОВЫЙ ЦЕНТРАЛЬНАЯ УЛИЦА, 10</t>
  </si>
  <si>
    <t>ПЛОДОВЫЙ ЦЕНТРАЛЬНАЯ УЛИЦА, 12</t>
  </si>
  <si>
    <t>ПЛОДОВЫЙ ЦЕНТРАЛЬНАЯ УЛИЦА, 2</t>
  </si>
  <si>
    <t>ПЛОДОВЫЙ ЦЕНТРАЛЬНАЯ УЛИЦА, 4</t>
  </si>
  <si>
    <t>ПЛОДОВЫЙ ЦЕНТРАЛЬНАЯ УЛИЦА, 6</t>
  </si>
  <si>
    <t>ПРИГОРОДНЫЙ ЖЕЛЕЗНОДОРОЖНАЯ УЛИЦА, 11</t>
  </si>
  <si>
    <t>ПРИГОРОДНЫЙ ЖЕЛЕЗНОДОРОЖНАЯ УЛИЦА, 3</t>
  </si>
  <si>
    <t>ПРИГОРОДНЫЙ ЖЕЛЕЗНОДОРОЖНАЯ УЛИЦА, 5</t>
  </si>
  <si>
    <t>ПРИГОРОДНЫЙ ЖЕЛЕЗНОДОРОЖНАЯ УЛИЦА, 7</t>
  </si>
  <si>
    <t>ПРИГОРОДНЫЙ ЗЕЛЕНАЯ УЛИЦА, 12</t>
  </si>
  <si>
    <t>ПРИГОРОДНЫЙ ЗЕЛЕНАЯ УЛИЦА, 15</t>
  </si>
  <si>
    <t>ПРИГОРОДНЫЙ ЗЕЛЕНАЯ УЛИЦА, 3</t>
  </si>
  <si>
    <t>ПРИГОРОДНЫЙ МОЛОДЕЖНАЯ УЛИЦА, 13</t>
  </si>
  <si>
    <t>ПРИГОРОДНЫЙ МОЛОДЕЖНАЯ УЛИЦА, 27</t>
  </si>
  <si>
    <t>ПРИГОРОДНЫЙ МОЛОДЕЖНАЯ УЛИЦА, 29</t>
  </si>
  <si>
    <t>ПРИГОРОДНЫЙ НОВАЯ УЛИЦА, 24</t>
  </si>
  <si>
    <t>ПРИГОРОДНЫЙ НОВАЯ УЛИЦА, 4</t>
  </si>
  <si>
    <t>ПРИГОРОДНЫЙ НОВАЯ УЛИЦА, 7</t>
  </si>
  <si>
    <t>ПРИГОРОДНЫЙ САДОВАЯ УЛИЦА, 1</t>
  </si>
  <si>
    <t>ПРИГОРОДНЫЙ САДОВАЯ УЛИЦА, 16</t>
  </si>
  <si>
    <t>ПРИГОРОДНЫЙ САДОВАЯ УЛИЦА, 3</t>
  </si>
  <si>
    <t>ПРИГОРОДНЫЙ САДОВАЯ УЛИЦА, 5</t>
  </si>
  <si>
    <t>ПРИГОРОДНЫЙ САДОВЫЙ ПЕРЕУЛОК, 4</t>
  </si>
  <si>
    <t>ПРИГОРОДНЫЙ ФАСАДНАЯ УЛИЦА, 1</t>
  </si>
  <si>
    <t>ПРИГОРОДНЫЙ ФАСАДНАЯ УЛИЦА, 10</t>
  </si>
  <si>
    <t>ПРИГОРОДНЫЙ ФАСАДНАЯ УЛИЦА, 11</t>
  </si>
  <si>
    <t>ПРИГОРОДНЫЙ ФАСАДНАЯ УЛИЦА, 12</t>
  </si>
  <si>
    <t>ПРИГОРОДНЫЙ ФАСАДНАЯ УЛИЦА, 13</t>
  </si>
  <si>
    <t>ПРИГОРОДНЫЙ ФАСАДНАЯ УЛИЦА, 14</t>
  </si>
  <si>
    <t>ПРИГОРОДНЫЙ ФАСАДНАЯ УЛИЦА, 17</t>
  </si>
  <si>
    <t>ПРИГОРОДНЫЙ ФАСАДНАЯ УЛИЦА, 19</t>
  </si>
  <si>
    <t>ПРИГОРОДНЫЙ ФАСАДНАЯ УЛИЦА, 2</t>
  </si>
  <si>
    <t>ПРИГОРОДНЫЙ ФАСАДНАЯ УЛИЦА, 21</t>
  </si>
  <si>
    <t>ПРИГОРОДНЫЙ ФАСАДНАЯ УЛИЦА, 23</t>
  </si>
  <si>
    <t>ПРИГОРОДНЫЙ ФАСАДНАЯ УЛИЦА, 25</t>
  </si>
  <si>
    <t>ПРИГОРОДНЫЙ ФАСАДНАЯ УЛИЦА, 27</t>
  </si>
  <si>
    <t>ПРИГОРОДНЫЙ ФАСАДНАЯ УЛИЦА, 29</t>
  </si>
  <si>
    <t>ПРИГОРОДНЫЙ ФАСАДНАЯ УЛИЦА, 2А</t>
  </si>
  <si>
    <t>ПРИГОРОДНЫЙ ФАСАДНАЯ УЛИЦА, 3</t>
  </si>
  <si>
    <t>ПРИГОРОДНЫЙ ФАСАДНАЯ УЛИЦА, 4</t>
  </si>
  <si>
    <t>ПРИГОРОДНЫЙ ФАСАДНАЯ УЛИЦА, 5</t>
  </si>
  <si>
    <t>ПРИГОРОДНЫЙ ФАСАДНАЯ УЛИЦА, 7</t>
  </si>
  <si>
    <t>ПРИГОРОДНЫЙ ШКОЛЬНАЯ УЛИЦА, 1</t>
  </si>
  <si>
    <t>ПРИГОРОДНЫЙ ШКОЛЬНАЯ УЛИЦА, 2</t>
  </si>
  <si>
    <t>ПРИГОРОДНЫЙ ШКОЛЬНАЯ УЛИЦА, 3</t>
  </si>
  <si>
    <t>ПРИГОРОДНЫЙ ШКОЛЬНАЯ УЛИЦА, 4</t>
  </si>
  <si>
    <t>ПРИГОРОДНЫЙ ШКОЛЬНАЯ УЛИЦА, 5</t>
  </si>
  <si>
    <t>Расщепление  по размеру платы "Содержание и ремонт"  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</si>
</sst>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" fillId="0" borderId="0" xfId="33" applyFill="1">
      <alignment/>
      <protection/>
    </xf>
    <xf numFmtId="0" fontId="1" fillId="0" borderId="0" xfId="33" applyFill="1" applyBorder="1">
      <alignment/>
      <protection/>
    </xf>
    <xf numFmtId="0" fontId="1" fillId="0" borderId="0" xfId="33">
      <alignment/>
      <protection/>
    </xf>
    <xf numFmtId="0" fontId="1" fillId="0" borderId="0" xfId="33" applyFont="1" applyFill="1">
      <alignment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5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1" fillId="0" borderId="0" xfId="33" applyFont="1" applyFill="1" applyBorder="1">
      <alignment/>
      <protection/>
    </xf>
    <xf numFmtId="2" fontId="1" fillId="0" borderId="0" xfId="33" applyNumberFormat="1" applyFill="1">
      <alignment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2" fontId="6" fillId="0" borderId="13" xfId="35" applyNumberFormat="1" applyFont="1" applyFill="1" applyBorder="1" applyAlignment="1">
      <alignment horizontal="center"/>
      <protection/>
    </xf>
    <xf numFmtId="2" fontId="6" fillId="0" borderId="10" xfId="35" applyNumberFormat="1" applyFont="1" applyFill="1" applyBorder="1" applyAlignment="1">
      <alignment horizontal="center"/>
      <protection/>
    </xf>
    <xf numFmtId="2" fontId="6" fillId="0" borderId="11" xfId="35" applyNumberFormat="1" applyFont="1" applyFill="1" applyBorder="1" applyAlignment="1">
      <alignment horizontal="center"/>
      <protection/>
    </xf>
    <xf numFmtId="2" fontId="6" fillId="0" borderId="11" xfId="33" applyNumberFormat="1" applyFont="1" applyFill="1" applyBorder="1" applyAlignment="1">
      <alignment horizontal="center"/>
      <protection/>
    </xf>
    <xf numFmtId="2" fontId="4" fillId="0" borderId="12" xfId="33" applyNumberFormat="1" applyFont="1" applyFill="1" applyBorder="1" applyAlignment="1">
      <alignment horizontal="center"/>
      <protection/>
    </xf>
    <xf numFmtId="2" fontId="1" fillId="0" borderId="0" xfId="33" applyNumberFormat="1" applyFill="1" applyBorder="1">
      <alignment/>
      <protection/>
    </xf>
    <xf numFmtId="2" fontId="6" fillId="33" borderId="10" xfId="35" applyNumberFormat="1" applyFont="1" applyFill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0" borderId="0" xfId="33" applyFont="1">
      <alignment/>
      <protection/>
    </xf>
    <xf numFmtId="2" fontId="47" fillId="0" borderId="10" xfId="35" applyNumberFormat="1" applyFont="1" applyFill="1" applyBorder="1" applyAlignment="1">
      <alignment horizontal="center"/>
      <protection/>
    </xf>
    <xf numFmtId="2" fontId="6" fillId="33" borderId="13" xfId="35" applyNumberFormat="1" applyFont="1" applyFill="1" applyBorder="1" applyAlignment="1">
      <alignment horizontal="center"/>
      <protection/>
    </xf>
    <xf numFmtId="2" fontId="47" fillId="0" borderId="11" xfId="35" applyNumberFormat="1" applyFont="1" applyFill="1" applyBorder="1" applyAlignment="1">
      <alignment horizontal="center"/>
      <protection/>
    </xf>
    <xf numFmtId="2" fontId="48" fillId="0" borderId="12" xfId="33" applyNumberFormat="1" applyFont="1" applyFill="1" applyBorder="1" applyAlignment="1">
      <alignment horizontal="center"/>
      <protection/>
    </xf>
    <xf numFmtId="0" fontId="45" fillId="0" borderId="0" xfId="33" applyFont="1" applyFill="1">
      <alignment/>
      <protection/>
    </xf>
    <xf numFmtId="0" fontId="45" fillId="0" borderId="0" xfId="33" applyFont="1">
      <alignment/>
      <protection/>
    </xf>
    <xf numFmtId="0" fontId="45" fillId="0" borderId="0" xfId="33" applyFont="1" applyBorder="1">
      <alignment/>
      <protection/>
    </xf>
    <xf numFmtId="0" fontId="8" fillId="0" borderId="0" xfId="33" applyFont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2" fontId="8" fillId="0" borderId="0" xfId="33" applyNumberFormat="1" applyFont="1" applyFill="1" applyBorder="1" applyAlignment="1">
      <alignment horizontal="center"/>
      <protection/>
    </xf>
    <xf numFmtId="2" fontId="49" fillId="0" borderId="0" xfId="33" applyNumberFormat="1" applyFont="1" applyFill="1" applyBorder="1" applyAlignment="1">
      <alignment horizontal="center"/>
      <protection/>
    </xf>
    <xf numFmtId="2" fontId="6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 horizontal="center"/>
      <protection/>
    </xf>
    <xf numFmtId="0" fontId="9" fillId="0" borderId="0" xfId="33" applyFont="1">
      <alignment/>
      <protection/>
    </xf>
    <xf numFmtId="0" fontId="10" fillId="0" borderId="0" xfId="33" applyFont="1" applyFill="1">
      <alignment/>
      <protection/>
    </xf>
    <xf numFmtId="0" fontId="31" fillId="0" borderId="0" xfId="33" applyFont="1" applyFill="1">
      <alignment/>
      <protection/>
    </xf>
    <xf numFmtId="0" fontId="2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2" fillId="0" borderId="0" xfId="33" applyFont="1" applyFill="1" applyBorder="1">
      <alignment/>
      <protection/>
    </xf>
    <xf numFmtId="0" fontId="50" fillId="0" borderId="11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/>
      <protection/>
    </xf>
    <xf numFmtId="2" fontId="49" fillId="0" borderId="11" xfId="35" applyNumberFormat="1" applyFont="1" applyFill="1" applyBorder="1" applyAlignment="1">
      <alignment horizontal="center"/>
      <protection/>
    </xf>
    <xf numFmtId="0" fontId="6" fillId="0" borderId="11" xfId="33" applyFont="1" applyFill="1" applyBorder="1" applyAlignment="1">
      <alignment wrapText="1"/>
      <protection/>
    </xf>
    <xf numFmtId="0" fontId="47" fillId="0" borderId="11" xfId="33" applyFont="1" applyFill="1" applyBorder="1" applyAlignment="1">
      <alignment/>
      <protection/>
    </xf>
    <xf numFmtId="0" fontId="47" fillId="0" borderId="11" xfId="33" applyFont="1" applyFill="1" applyBorder="1" applyAlignment="1">
      <alignment horizontal="center" vertical="center" wrapText="1"/>
      <protection/>
    </xf>
    <xf numFmtId="0" fontId="45" fillId="0" borderId="0" xfId="33" applyFont="1" applyFill="1" applyAlignment="1">
      <alignment horizont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9;%2001.01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9;%2001.06.2015&#1075;%20-&#1086;&#1090;&#1087;-&#1085;&#1086;%20&#1074;%20&#1056;&#1048;&#1062;%2027.05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29.01-&#1089;%20&#1087;&#1086;&#1095;&#1090;&#1099;\&#1055;&#1077;&#1088;&#1077;&#1095;&#1077;&#1085;&#1100;%20&#1089;%2001.01.2015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i_anna\d\&#1044;&#1086;&#1082;&#1091;&#1084;&#1077;&#1085;&#1090;&#1099;%20&#1042;&#1086;&#1088;&#1086;&#1078;&#1077;&#1094;&#1086;&#1074;&#1072;\.&#1044;&#1059;&#1050;\&#1044;&#1059;&#1050;\&#1055;&#1077;&#1088;&#1077;&#1095;&#1085;&#1080;\2014%20&#1075;&#1086;&#1076;\&#1055;&#1077;&#1088;&#1077;&#1095;&#1077;&#1085;&#1100;%20&#1089;%2001.01.14%20&#1075;-&#1085;&#1086;&#1074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"/>
      <sheetName val="Свод на дог"/>
    </sheetNames>
    <sheetDataSet>
      <sheetData sheetId="3">
        <row r="6">
          <cell r="L6">
            <v>0</v>
          </cell>
          <cell r="P6">
            <v>0.05279565158768707</v>
          </cell>
        </row>
        <row r="7">
          <cell r="L7">
            <v>0.17113422056919245</v>
          </cell>
          <cell r="P7">
            <v>0.052970115890464325</v>
          </cell>
        </row>
        <row r="8">
          <cell r="L8">
            <v>0</v>
          </cell>
          <cell r="P8">
            <v>0.05944639855426359</v>
          </cell>
        </row>
        <row r="10">
          <cell r="L10">
            <v>0.1728860359948727</v>
          </cell>
          <cell r="P10">
            <v>0.05351234447460346</v>
          </cell>
        </row>
        <row r="11">
          <cell r="L11">
            <v>0</v>
          </cell>
          <cell r="P11">
            <v>0.04316894598701478</v>
          </cell>
        </row>
        <row r="12">
          <cell r="L12">
            <v>0.34981576369778583</v>
          </cell>
          <cell r="P12">
            <v>0.03609210260373981</v>
          </cell>
        </row>
        <row r="13">
          <cell r="L13">
            <v>0.37808885087995675</v>
          </cell>
          <cell r="P13">
            <v>0.03900916715428126</v>
          </cell>
        </row>
        <row r="14">
          <cell r="L14">
            <v>0</v>
          </cell>
          <cell r="P14">
            <v>0.055820344368586024</v>
          </cell>
        </row>
        <row r="16">
          <cell r="L16">
            <v>0</v>
          </cell>
          <cell r="P16">
            <v>0.046625143031592625</v>
          </cell>
        </row>
        <row r="17">
          <cell r="L17">
            <v>0</v>
          </cell>
          <cell r="P17">
            <v>0.06141397649828844</v>
          </cell>
        </row>
        <row r="20">
          <cell r="L20">
            <v>0</v>
          </cell>
          <cell r="P20">
            <v>0.046384347266620364</v>
          </cell>
        </row>
        <row r="21">
          <cell r="L21">
            <v>0</v>
          </cell>
          <cell r="P21">
            <v>0.062425929233966615</v>
          </cell>
        </row>
        <row r="23">
          <cell r="L23">
            <v>0</v>
          </cell>
          <cell r="P23">
            <v>0.030905845579180302</v>
          </cell>
        </row>
        <row r="25">
          <cell r="L25">
            <v>0</v>
          </cell>
          <cell r="P25">
            <v>0.04332848054351246</v>
          </cell>
        </row>
        <row r="26">
          <cell r="L26">
            <v>0</v>
          </cell>
          <cell r="P26">
            <v>0.04755299598506397</v>
          </cell>
        </row>
        <row r="27">
          <cell r="L27">
            <v>0.45315753698089184</v>
          </cell>
          <cell r="P27">
            <v>0.04675434905358408</v>
          </cell>
        </row>
        <row r="29">
          <cell r="L29">
            <v>0.8162059637449084</v>
          </cell>
          <cell r="P29">
            <v>0.08421172641812547</v>
          </cell>
        </row>
        <row r="32">
          <cell r="L32">
            <v>0.5334814661764283</v>
          </cell>
          <cell r="P32">
            <v>0.05504173857375847</v>
          </cell>
        </row>
        <row r="36">
          <cell r="L36">
            <v>0.4018169781067149</v>
          </cell>
          <cell r="P36">
            <v>0.041457307264978524</v>
          </cell>
        </row>
        <row r="37">
          <cell r="L37">
            <v>0</v>
          </cell>
          <cell r="P37">
            <v>0.025837574670590797</v>
          </cell>
        </row>
        <row r="38">
          <cell r="L38">
            <v>0.062030158472285817</v>
          </cell>
        </row>
        <row r="48">
          <cell r="G48">
            <v>4.089004110850972</v>
          </cell>
          <cell r="L48">
            <v>0</v>
          </cell>
          <cell r="P48">
            <v>0.07889144173502914</v>
          </cell>
        </row>
        <row r="49">
          <cell r="L49">
            <v>0.5612932195779075</v>
          </cell>
          <cell r="P49">
            <v>0.05791120519454601</v>
          </cell>
        </row>
        <row r="50">
          <cell r="L50">
            <v>0</v>
          </cell>
        </row>
        <row r="51">
          <cell r="L51">
            <v>0</v>
          </cell>
          <cell r="P51">
            <v>0.07791298677636814</v>
          </cell>
        </row>
      </sheetData>
      <sheetData sheetId="4">
        <row r="6">
          <cell r="G6">
            <v>0.02436722380970173</v>
          </cell>
        </row>
        <row r="7">
          <cell r="G7">
            <v>0.024447745795598917</v>
          </cell>
        </row>
        <row r="8">
          <cell r="G8">
            <v>0.027436799332737044</v>
          </cell>
        </row>
        <row r="10">
          <cell r="G10">
            <v>0.02469800514212467</v>
          </cell>
        </row>
        <row r="11">
          <cell r="G11">
            <v>0.019924128917083745</v>
          </cell>
        </row>
        <row r="12">
          <cell r="G12">
            <v>0.016657893509418372</v>
          </cell>
        </row>
        <row r="13">
          <cell r="G13">
            <v>0.018004230994283655</v>
          </cell>
        </row>
        <row r="14">
          <cell r="G14">
            <v>0.025763235862424322</v>
          </cell>
        </row>
        <row r="17">
          <cell r="G17">
            <v>0.028344912229979275</v>
          </cell>
        </row>
        <row r="20">
          <cell r="G20">
            <v>0.021408160276901705</v>
          </cell>
        </row>
        <row r="21">
          <cell r="G21">
            <v>0.028811967338753824</v>
          </cell>
        </row>
        <row r="23">
          <cell r="G23">
            <v>0.01426423642116014</v>
          </cell>
        </row>
        <row r="25">
          <cell r="G25">
            <v>0.0199977602508519</v>
          </cell>
        </row>
        <row r="26">
          <cell r="G26">
            <v>0.021947536608491063</v>
          </cell>
        </row>
        <row r="27">
          <cell r="G27">
            <v>0.021578930332423422</v>
          </cell>
        </row>
        <row r="29">
          <cell r="G29">
            <v>0.03886695065451944</v>
          </cell>
        </row>
        <row r="32">
          <cell r="G32">
            <v>0.025403879341734683</v>
          </cell>
        </row>
        <row r="36">
          <cell r="G36">
            <v>0.01913414181460547</v>
          </cell>
        </row>
        <row r="37">
          <cell r="G37">
            <v>0.011925034463349601</v>
          </cell>
        </row>
        <row r="38">
          <cell r="G38">
            <v>0.020676719490761938</v>
          </cell>
        </row>
        <row r="48">
          <cell r="G48">
            <v>0.036411434646936525</v>
          </cell>
        </row>
        <row r="49">
          <cell r="G49">
            <v>0.026728248551328927</v>
          </cell>
        </row>
        <row r="50">
          <cell r="G50">
            <v>0.02070949343888732</v>
          </cell>
        </row>
        <row r="51">
          <cell r="G51">
            <v>0.03595984005063146</v>
          </cell>
        </row>
      </sheetData>
      <sheetData sheetId="5">
        <row r="27">
          <cell r="K27">
            <v>0.4468955980844334</v>
          </cell>
        </row>
        <row r="30">
          <cell r="K30">
            <v>0.5115553493501167</v>
          </cell>
        </row>
        <row r="34">
          <cell r="K34">
            <v>0.46932427639718766</v>
          </cell>
        </row>
        <row r="39">
          <cell r="K39">
            <v>0.4420962148906429</v>
          </cell>
        </row>
        <row r="41">
          <cell r="K41">
            <v>0.5219357188861043</v>
          </cell>
        </row>
        <row r="46">
          <cell r="K46">
            <v>0.49321948332288845</v>
          </cell>
        </row>
        <row r="48">
          <cell r="K48">
            <v>0.5216203140968657</v>
          </cell>
        </row>
        <row r="65">
          <cell r="K65">
            <v>0.6067774010317833</v>
          </cell>
        </row>
        <row r="66">
          <cell r="K66">
            <v>0.42892570232947747</v>
          </cell>
        </row>
        <row r="68">
          <cell r="K68">
            <v>0.7000186254777531</v>
          </cell>
        </row>
        <row r="69">
          <cell r="K69">
            <v>0.4569598026972718</v>
          </cell>
        </row>
        <row r="71">
          <cell r="K71">
            <v>0.6881815928984237</v>
          </cell>
        </row>
        <row r="72">
          <cell r="K72">
            <v>0.6149827019992028</v>
          </cell>
        </row>
        <row r="73">
          <cell r="K73">
            <v>0.5205045101886813</v>
          </cell>
        </row>
        <row r="74">
          <cell r="K74">
            <v>0.4014675250452255</v>
          </cell>
        </row>
        <row r="75">
          <cell r="K75">
            <v>0.5378762448248853</v>
          </cell>
        </row>
        <row r="76">
          <cell r="K76">
            <v>0.5208721266141135</v>
          </cell>
        </row>
        <row r="82">
          <cell r="K82">
            <v>0.4810764497008908</v>
          </cell>
        </row>
        <row r="108">
          <cell r="K108">
            <v>0.519640201445289</v>
          </cell>
        </row>
        <row r="123">
          <cell r="K123">
            <v>0.4665729685869943</v>
          </cell>
        </row>
        <row r="125">
          <cell r="K125">
            <v>0.4952150471109474</v>
          </cell>
        </row>
        <row r="134">
          <cell r="K134">
            <v>0.41511938951482114</v>
          </cell>
        </row>
        <row r="177">
          <cell r="K177">
            <v>0.4887675114130787</v>
          </cell>
        </row>
        <row r="178">
          <cell r="K178">
            <v>0.5135842448876872</v>
          </cell>
        </row>
        <row r="179">
          <cell r="K179">
            <v>0.5049065802203877</v>
          </cell>
        </row>
        <row r="186">
          <cell r="K186">
            <v>0.5403352940011487</v>
          </cell>
        </row>
        <row r="197">
          <cell r="K197">
            <v>0.5153100634851666</v>
          </cell>
        </row>
        <row r="333">
          <cell r="K333">
            <v>0.4677229856098822</v>
          </cell>
        </row>
        <row r="334">
          <cell r="K334">
            <v>0.49231422318224144</v>
          </cell>
        </row>
        <row r="391">
          <cell r="K391">
            <v>0.5080562239273855</v>
          </cell>
        </row>
        <row r="394">
          <cell r="K394">
            <v>0.4462920876981384</v>
          </cell>
        </row>
        <row r="409">
          <cell r="K409">
            <v>0.3839879390849544</v>
          </cell>
        </row>
        <row r="410">
          <cell r="K410">
            <v>0.3683558569065035</v>
          </cell>
        </row>
        <row r="433">
          <cell r="K433">
            <v>0.4442438644033743</v>
          </cell>
        </row>
        <row r="442">
          <cell r="K442">
            <v>0.40118816579825395</v>
          </cell>
        </row>
        <row r="443">
          <cell r="K443">
            <v>0.3756845273877749</v>
          </cell>
        </row>
        <row r="444">
          <cell r="K444">
            <v>0.38738418063665003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6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Дер-ция новое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 на дог"/>
      <sheetName val="Табл общ"/>
    </sheetNames>
    <sheetDataSet>
      <sheetData sheetId="3">
        <row r="6">
          <cell r="G6">
            <v>2.736439233829504</v>
          </cell>
        </row>
        <row r="7">
          <cell r="G7">
            <v>2.7454818528457583</v>
          </cell>
        </row>
        <row r="8">
          <cell r="G8">
            <v>3.0811525650663696</v>
          </cell>
        </row>
        <row r="10">
          <cell r="G10">
            <v>2.7735859774606006</v>
          </cell>
        </row>
        <row r="11">
          <cell r="G11">
            <v>2.2374796773885044</v>
          </cell>
        </row>
        <row r="12">
          <cell r="G12">
            <v>1.8706814411076833</v>
          </cell>
        </row>
        <row r="13">
          <cell r="G13">
            <v>2.0218751406580546</v>
          </cell>
        </row>
        <row r="16">
          <cell r="G16">
            <v>2.4166170288220856</v>
          </cell>
        </row>
        <row r="20">
          <cell r="G20">
            <v>2.404136399096062</v>
          </cell>
        </row>
        <row r="21">
          <cell r="G21">
            <v>3.2355839321420543</v>
          </cell>
        </row>
        <row r="23">
          <cell r="G23">
            <v>1.6018737500962836</v>
          </cell>
        </row>
        <row r="25">
          <cell r="G25">
            <v>2.2457484761706685</v>
          </cell>
        </row>
        <row r="26">
          <cell r="G26">
            <v>2.4647083611335465</v>
          </cell>
        </row>
        <row r="27">
          <cell r="G27">
            <v>2.4233138763311506</v>
          </cell>
        </row>
        <row r="29">
          <cell r="G29">
            <v>4.364758558502534</v>
          </cell>
        </row>
        <row r="31">
          <cell r="G31">
            <v>2.2520399712027657</v>
          </cell>
          <cell r="L31">
            <v>0</v>
          </cell>
          <cell r="P31">
            <v>0.04344986587360635</v>
          </cell>
        </row>
        <row r="32">
          <cell r="G32">
            <v>2.8528556500768047</v>
          </cell>
        </row>
        <row r="36">
          <cell r="G36">
            <v>2.1487641257801946</v>
          </cell>
        </row>
        <row r="37">
          <cell r="G37">
            <v>1.3391813702341602</v>
          </cell>
        </row>
        <row r="38">
          <cell r="G38">
            <v>2.3219955988125656</v>
          </cell>
          <cell r="P38">
            <v>0.04583339487118896</v>
          </cell>
        </row>
        <row r="49">
          <cell r="G49">
            <v>3.0015823123142384</v>
          </cell>
        </row>
        <row r="51">
          <cell r="G51">
            <v>4.038290037685912</v>
          </cell>
        </row>
        <row r="53">
          <cell r="G53">
            <v>2.7719725517945006</v>
          </cell>
        </row>
      </sheetData>
      <sheetData sheetId="4">
        <row r="31">
          <cell r="G31">
            <v>0.020053784249356773</v>
          </cell>
        </row>
      </sheetData>
      <sheetData sheetId="6">
        <row r="53">
          <cell r="H53">
            <v>0.7886573963868614</v>
          </cell>
        </row>
        <row r="56">
          <cell r="H56">
            <v>0.7553868510723593</v>
          </cell>
        </row>
        <row r="58">
          <cell r="H58">
            <v>0.7487752213989421</v>
          </cell>
        </row>
        <row r="59">
          <cell r="H59">
            <v>0.7530457527310365</v>
          </cell>
        </row>
        <row r="63">
          <cell r="H63">
            <v>0.8009705126806383</v>
          </cell>
        </row>
        <row r="65">
          <cell r="H65">
            <v>0.73127415225172</v>
          </cell>
        </row>
        <row r="66">
          <cell r="H66">
            <v>0.7419192105619333</v>
          </cell>
        </row>
        <row r="67">
          <cell r="H67">
            <v>1.2639208838935923</v>
          </cell>
        </row>
        <row r="69">
          <cell r="H69">
            <v>0.7411039988987542</v>
          </cell>
        </row>
        <row r="70">
          <cell r="H70">
            <v>0.5866568595401548</v>
          </cell>
        </row>
        <row r="71">
          <cell r="H71">
            <v>0.8241088395506639</v>
          </cell>
        </row>
        <row r="72">
          <cell r="H72">
            <v>0.8271203515117463</v>
          </cell>
        </row>
        <row r="73">
          <cell r="H73">
            <v>0.8356282691749096</v>
          </cell>
        </row>
        <row r="74">
          <cell r="H74">
            <v>0.7436760770094105</v>
          </cell>
        </row>
        <row r="75">
          <cell r="H75">
            <v>0.7446880246488797</v>
          </cell>
        </row>
        <row r="76">
          <cell r="H76">
            <v>0.7416890189384703</v>
          </cell>
        </row>
        <row r="77">
          <cell r="H77">
            <v>0.738298981089124</v>
          </cell>
        </row>
        <row r="78">
          <cell r="H78">
            <v>0.7472591533607577</v>
          </cell>
        </row>
        <row r="80">
          <cell r="H80">
            <v>0.7543039282649433</v>
          </cell>
        </row>
        <row r="81">
          <cell r="H81">
            <v>0.7528601519005043</v>
          </cell>
        </row>
        <row r="82">
          <cell r="H82">
            <v>0.7936354381164287</v>
          </cell>
        </row>
        <row r="84">
          <cell r="H84">
            <v>1.0194565423215298</v>
          </cell>
        </row>
        <row r="86">
          <cell r="H86">
            <v>1.26646671371442</v>
          </cell>
        </row>
        <row r="87">
          <cell r="H87">
            <v>0.8069283047854577</v>
          </cell>
        </row>
        <row r="88">
          <cell r="H88">
            <v>0.9155213116065979</v>
          </cell>
        </row>
        <row r="89">
          <cell r="H89">
            <v>0.8212843651826532</v>
          </cell>
        </row>
        <row r="90">
          <cell r="H90">
            <v>0.8032600384192171</v>
          </cell>
        </row>
        <row r="91">
          <cell r="H91">
            <v>0.7580966909176249</v>
          </cell>
        </row>
        <row r="92">
          <cell r="H92">
            <v>1.1189047359260125</v>
          </cell>
        </row>
        <row r="93">
          <cell r="H93">
            <v>0.7489718374764153</v>
          </cell>
        </row>
        <row r="94">
          <cell r="H94">
            <v>0.7422150993468782</v>
          </cell>
        </row>
        <row r="95">
          <cell r="H95">
            <v>1.1203017297437896</v>
          </cell>
        </row>
        <row r="96">
          <cell r="H96">
            <v>0.9073289936590196</v>
          </cell>
        </row>
        <row r="97">
          <cell r="H97">
            <v>0.8204629986808204</v>
          </cell>
        </row>
        <row r="98">
          <cell r="H98">
            <v>0.9297455989811008</v>
          </cell>
        </row>
        <row r="100">
          <cell r="H100">
            <v>0.7541652439611622</v>
          </cell>
        </row>
        <row r="102">
          <cell r="H102">
            <v>0.7508193291960114</v>
          </cell>
        </row>
        <row r="103">
          <cell r="H103">
            <v>0.8507696334302884</v>
          </cell>
        </row>
        <row r="104">
          <cell r="H104">
            <v>1.1126611382365859</v>
          </cell>
        </row>
        <row r="105">
          <cell r="H105">
            <v>0.6378019452441033</v>
          </cell>
        </row>
        <row r="106">
          <cell r="H106">
            <v>1.0467603169202353</v>
          </cell>
        </row>
        <row r="107">
          <cell r="H107">
            <v>0.7205172601273077</v>
          </cell>
        </row>
        <row r="108">
          <cell r="H108">
            <v>0.7371087265321489</v>
          </cell>
        </row>
        <row r="109">
          <cell r="H109">
            <v>0.706615807391001</v>
          </cell>
        </row>
        <row r="110">
          <cell r="H110">
            <v>1.1242495432002086</v>
          </cell>
        </row>
        <row r="111">
          <cell r="H111">
            <v>1.1242788900780496</v>
          </cell>
        </row>
        <row r="112">
          <cell r="H112">
            <v>0.6537644201578628</v>
          </cell>
        </row>
        <row r="113">
          <cell r="H113">
            <v>0.9028863373642632</v>
          </cell>
        </row>
        <row r="114">
          <cell r="H114">
            <v>0.7584682709494501</v>
          </cell>
        </row>
        <row r="115">
          <cell r="H115">
            <v>0.9101145303170263</v>
          </cell>
        </row>
        <row r="116">
          <cell r="H116">
            <v>0.904622881266934</v>
          </cell>
        </row>
        <row r="118">
          <cell r="H118">
            <v>0.7957138238418549</v>
          </cell>
        </row>
        <row r="119">
          <cell r="H119">
            <v>0.9125193330367168</v>
          </cell>
        </row>
        <row r="120">
          <cell r="H120">
            <v>0.8927272386882126</v>
          </cell>
        </row>
        <row r="121">
          <cell r="H121">
            <v>0.9207491909774275</v>
          </cell>
        </row>
        <row r="122">
          <cell r="H122">
            <v>0.8179100849623803</v>
          </cell>
        </row>
        <row r="123">
          <cell r="H123">
            <v>0.9345191115884601</v>
          </cell>
        </row>
        <row r="124">
          <cell r="H124">
            <v>0.908581501654016</v>
          </cell>
        </row>
        <row r="125">
          <cell r="H125">
            <v>0.975652575260117</v>
          </cell>
        </row>
        <row r="126">
          <cell r="H126">
            <v>0.9103711395227791</v>
          </cell>
        </row>
        <row r="127">
          <cell r="H127">
            <v>0.9472179458983945</v>
          </cell>
        </row>
        <row r="128">
          <cell r="H128">
            <v>0.9254156259232401</v>
          </cell>
        </row>
        <row r="129">
          <cell r="H129">
            <v>0.8614704158426862</v>
          </cell>
        </row>
        <row r="130">
          <cell r="H130">
            <v>0.9312533108466038</v>
          </cell>
        </row>
        <row r="131">
          <cell r="H131">
            <v>0.902723050352957</v>
          </cell>
        </row>
        <row r="132">
          <cell r="H132">
            <v>0.752794956049753</v>
          </cell>
        </row>
        <row r="133">
          <cell r="H133">
            <v>0.7447423644454774</v>
          </cell>
        </row>
        <row r="135">
          <cell r="H135">
            <v>0.9197611439889594</v>
          </cell>
        </row>
        <row r="136">
          <cell r="H136">
            <v>0.8524324110359022</v>
          </cell>
        </row>
        <row r="137">
          <cell r="H137">
            <v>0.916279409907125</v>
          </cell>
        </row>
        <row r="138">
          <cell r="H138">
            <v>0.9083192298161533</v>
          </cell>
        </row>
        <row r="139">
          <cell r="H139">
            <v>0.7547599646014597</v>
          </cell>
        </row>
        <row r="140">
          <cell r="H140">
            <v>1.1054928131416837</v>
          </cell>
        </row>
        <row r="148">
          <cell r="H148">
            <v>0.6762283821232032</v>
          </cell>
        </row>
        <row r="149">
          <cell r="H149">
            <v>0.9220892820004648</v>
          </cell>
        </row>
        <row r="150">
          <cell r="H150">
            <v>0.9690846908469085</v>
          </cell>
        </row>
        <row r="151">
          <cell r="H151">
            <v>0.7598934349582738</v>
          </cell>
        </row>
        <row r="152">
          <cell r="H152">
            <v>0.7782234749927724</v>
          </cell>
        </row>
        <row r="153">
          <cell r="H153">
            <v>0.7604569451065558</v>
          </cell>
        </row>
        <row r="154">
          <cell r="H154">
            <v>0.7872921864860666</v>
          </cell>
        </row>
        <row r="155">
          <cell r="H155">
            <v>0.6738637252601111</v>
          </cell>
        </row>
        <row r="156">
          <cell r="H156">
            <v>1.1566763347298312</v>
          </cell>
        </row>
        <row r="157">
          <cell r="H157">
            <v>1.074520370231769</v>
          </cell>
        </row>
        <row r="158">
          <cell r="H158">
            <v>1.4318008044945314</v>
          </cell>
        </row>
        <row r="159">
          <cell r="H159">
            <v>0.9153819014949608</v>
          </cell>
        </row>
        <row r="160">
          <cell r="H160">
            <v>0.856514441624971</v>
          </cell>
        </row>
        <row r="161">
          <cell r="H161">
            <v>0.8916249720202721</v>
          </cell>
        </row>
        <row r="162">
          <cell r="H162">
            <v>0.7935674421775475</v>
          </cell>
        </row>
        <row r="163">
          <cell r="H163">
            <v>0.7822432418688113</v>
          </cell>
        </row>
        <row r="165">
          <cell r="H165">
            <v>0.7346647077690821</v>
          </cell>
        </row>
        <row r="166">
          <cell r="H166">
            <v>0.902194530065994</v>
          </cell>
        </row>
        <row r="168">
          <cell r="H168">
            <v>1.0803150396307815</v>
          </cell>
        </row>
        <row r="169">
          <cell r="H169">
            <v>0.8909805544062888</v>
          </cell>
        </row>
        <row r="170">
          <cell r="H170">
            <v>1.0405895143754529</v>
          </cell>
        </row>
        <row r="172">
          <cell r="H172">
            <v>0.8992658361976944</v>
          </cell>
        </row>
        <row r="173">
          <cell r="H173">
            <v>0.9201643226877625</v>
          </cell>
        </row>
        <row r="176">
          <cell r="H176">
            <v>0.7293386505456917</v>
          </cell>
        </row>
        <row r="177">
          <cell r="H177">
            <v>1.0956499618417703</v>
          </cell>
        </row>
        <row r="178">
          <cell r="H178">
            <v>1.1289942069254764</v>
          </cell>
        </row>
        <row r="179">
          <cell r="H179">
            <v>1.109479649665121</v>
          </cell>
        </row>
        <row r="180">
          <cell r="H180">
            <v>0.9065376423864756</v>
          </cell>
        </row>
        <row r="182">
          <cell r="H182">
            <v>0.9260797230576542</v>
          </cell>
        </row>
        <row r="183">
          <cell r="H183">
            <v>0.9154169217166565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"/>
      <sheetName val="Свод на дог"/>
    </sheetNames>
    <sheetDataSet>
      <sheetData sheetId="3">
        <row r="50">
          <cell r="L50">
            <v>0</v>
          </cell>
        </row>
      </sheetData>
      <sheetData sheetId="4">
        <row r="50">
          <cell r="G50">
            <v>0.02070949343888732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РИЦобщ -с 01.01.14"/>
      <sheetName val=" РИЦобщ -с 01.02.14"/>
      <sheetName val=" РИЦобщ -с 01.03.14"/>
      <sheetName val=" РИЦобщ -с 01.04.14"/>
      <sheetName val=" РИЦобщ -с 01.05.14"/>
      <sheetName val=" РИЦобщ -с 01.06.14"/>
      <sheetName val=" РИЦобщ -с 01.07.14"/>
      <sheetName val=" РИЦобщ -с 01.08.14"/>
      <sheetName val=" РИЦобщ -с 01.09.14"/>
      <sheetName val=" РИЦобщ -с 01.10.14"/>
      <sheetName val=" РИЦобщ -с 01.11.14"/>
      <sheetName val=" РИЦобщ -с 01.12.14"/>
      <sheetName val=" РИЦобщ -с 01.12-в прог"/>
      <sheetName val="Договорные"/>
      <sheetName val="Договорные на сайт"/>
      <sheetName val="Основной"/>
      <sheetName val="Для СМУ-62 с 1 января"/>
      <sheetName val="Для СМУ-62 с 1 апреля"/>
      <sheetName val="Для СМУ-62 с 1 июня"/>
      <sheetName val="Для СМУ-62 с 1 июля"/>
      <sheetName val="Для СМУ-62 с 1 августа"/>
      <sheetName val="Для СМУ-62 с 1 ноября"/>
      <sheetName val="Сбор и утилизация"/>
      <sheetName val="Лифт-2014"/>
      <sheetName val="Лифт-2015"/>
      <sheetName val="Лифт-страхование"/>
      <sheetName val="РИЦ"/>
      <sheetName val="Обслуживание ОПУ"/>
      <sheetName val="Диагностика ВДГО"/>
      <sheetName val="Диагностика ВДГО с 01.10.14"/>
      <sheetName val="Оплата старшему"/>
      <sheetName val="Дератизация с февраля"/>
      <sheetName val="Дератизация с апреля"/>
      <sheetName val="Дератизация с 01.04 для ооо"/>
      <sheetName val="СПплюс"/>
      <sheetName val="СПплюс с 01.06"/>
      <sheetName val=" Перерас по Эл.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4"/>
  <sheetViews>
    <sheetView tabSelected="1" view="pageBreakPreview"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M1" sqref="M1"/>
      <selection pane="bottomLeft" activeCell="A6" sqref="A6"/>
      <selection pane="bottomRight" activeCell="B9" sqref="B9"/>
    </sheetView>
  </sheetViews>
  <sheetFormatPr defaultColWidth="35.57421875" defaultRowHeight="15"/>
  <cols>
    <col min="1" max="1" width="4.140625" style="3" hidden="1" customWidth="1"/>
    <col min="2" max="2" width="35.57421875" style="1" customWidth="1"/>
    <col min="3" max="3" width="6.140625" style="34" customWidth="1"/>
    <col min="4" max="4" width="4.8515625" style="35" customWidth="1"/>
    <col min="5" max="5" width="5.8515625" style="35" customWidth="1"/>
    <col min="6" max="6" width="4.8515625" style="35" customWidth="1"/>
    <col min="7" max="7" width="4.8515625" style="36" hidden="1" customWidth="1"/>
    <col min="8" max="9" width="4.8515625" style="37" customWidth="1"/>
    <col min="10" max="10" width="5.00390625" style="37" customWidth="1"/>
    <col min="11" max="14" width="4.8515625" style="37" customWidth="1"/>
    <col min="15" max="15" width="5.8515625" style="37" customWidth="1"/>
    <col min="16" max="22" width="4.8515625" style="37" customWidth="1"/>
    <col min="23" max="23" width="4.8515625" style="36" hidden="1" customWidth="1"/>
    <col min="24" max="27" width="4.8515625" style="37" customWidth="1"/>
    <col min="28" max="29" width="5.28125" style="37" customWidth="1"/>
    <col min="30" max="30" width="5.28125" style="39" customWidth="1"/>
    <col min="31" max="31" width="5.421875" style="39" bestFit="1" customWidth="1"/>
    <col min="32" max="32" width="0.13671875" style="38" customWidth="1"/>
    <col min="33" max="33" width="8.28125" style="2" hidden="1" customWidth="1"/>
    <col min="34" max="34" width="4.8515625" style="37" hidden="1" customWidth="1"/>
    <col min="35" max="35" width="9.421875" style="1" hidden="1" customWidth="1"/>
    <col min="36" max="36" width="9.8515625" style="1" hidden="1" customWidth="1"/>
    <col min="37" max="39" width="0" style="1" hidden="1" customWidth="1"/>
    <col min="40" max="44" width="9.28125" style="1" customWidth="1"/>
    <col min="45" max="253" width="9.28125" style="3" customWidth="1"/>
    <col min="254" max="254" width="0" style="3" hidden="1" customWidth="1"/>
    <col min="255" max="16384" width="35.57421875" style="3" customWidth="1"/>
  </cols>
  <sheetData>
    <row r="1" spans="1:35" ht="37.5" customHeight="1">
      <c r="A1" s="47" t="s">
        <v>540</v>
      </c>
      <c r="B1" s="47"/>
      <c r="C1" s="47"/>
      <c r="D1" s="48"/>
      <c r="E1" s="48"/>
      <c r="F1" s="48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7"/>
      <c r="X1" s="48"/>
      <c r="Y1" s="48"/>
      <c r="Z1" s="48"/>
      <c r="AA1" s="48"/>
      <c r="AB1" s="48"/>
      <c r="AC1" s="48"/>
      <c r="AD1" s="48"/>
      <c r="AE1" s="48"/>
      <c r="AF1" s="49"/>
      <c r="AH1" s="2"/>
      <c r="AI1" s="4"/>
    </row>
    <row r="2" spans="1:36" ht="161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40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40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6" t="s">
        <v>28</v>
      </c>
      <c r="AE2" s="7" t="s">
        <v>29</v>
      </c>
      <c r="AF2" s="8" t="s">
        <v>30</v>
      </c>
      <c r="AG2" s="9" t="s">
        <v>31</v>
      </c>
      <c r="AH2" s="5" t="s">
        <v>7</v>
      </c>
      <c r="AJ2" s="10"/>
    </row>
    <row r="3" spans="1:36" s="1" customFormat="1" ht="15">
      <c r="A3" s="11">
        <v>1</v>
      </c>
      <c r="B3" s="41" t="s">
        <v>32</v>
      </c>
      <c r="C3" s="14">
        <v>6.61</v>
      </c>
      <c r="D3" s="14">
        <v>0</v>
      </c>
      <c r="E3" s="14">
        <v>0.34</v>
      </c>
      <c r="F3" s="14">
        <v>0</v>
      </c>
      <c r="G3" s="42">
        <v>0.58</v>
      </c>
      <c r="H3" s="14">
        <f>AH3-AH3*2%</f>
        <v>0.8722</v>
      </c>
      <c r="I3" s="14">
        <v>0</v>
      </c>
      <c r="J3" s="14">
        <v>0.12</v>
      </c>
      <c r="K3" s="14">
        <v>0</v>
      </c>
      <c r="L3" s="14">
        <v>0.19</v>
      </c>
      <c r="M3" s="14">
        <v>0</v>
      </c>
      <c r="N3" s="14">
        <v>0.16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0.12</v>
      </c>
      <c r="V3" s="14">
        <f>G3+W3</f>
        <v>2.61</v>
      </c>
      <c r="W3" s="42">
        <v>2.03</v>
      </c>
      <c r="X3" s="14">
        <v>0</v>
      </c>
      <c r="Y3" s="14">
        <v>0.76</v>
      </c>
      <c r="Z3" s="14">
        <v>0.34</v>
      </c>
      <c r="AA3" s="14">
        <v>1.1</v>
      </c>
      <c r="AB3" s="14">
        <v>0</v>
      </c>
      <c r="AC3" s="14">
        <v>0</v>
      </c>
      <c r="AD3" s="14">
        <v>0</v>
      </c>
      <c r="AE3" s="15">
        <f>C3-(D3+E3+F3+H3+J3+L3+M3+N3+O3+P3+Q3+R3+S3+T3+U3+V3+Y3+Z3+AA3+AB3+I3+X3+AC3+K3+AD3)</f>
        <v>-0.0021999999999993136</v>
      </c>
      <c r="AF3" s="16" t="e">
        <f>#REF!+AE3</f>
        <v>#REF!</v>
      </c>
      <c r="AG3" s="17">
        <f>C3-SUM(D3:AE3)+G3+W3</f>
        <v>0</v>
      </c>
      <c r="AH3" s="13">
        <v>0.89</v>
      </c>
      <c r="AI3" s="13"/>
      <c r="AJ3" s="1" t="e">
        <f>(C3+#REF!)*#REF!</f>
        <v>#REF!</v>
      </c>
    </row>
    <row r="4" spans="1:36" ht="15">
      <c r="A4" s="11">
        <v>2</v>
      </c>
      <c r="B4" s="41" t="s">
        <v>33</v>
      </c>
      <c r="C4" s="14">
        <v>9.17</v>
      </c>
      <c r="D4" s="14">
        <v>0</v>
      </c>
      <c r="E4" s="14">
        <v>0.34</v>
      </c>
      <c r="F4" s="14">
        <v>0</v>
      </c>
      <c r="G4" s="42">
        <v>0.58</v>
      </c>
      <c r="H4" s="14">
        <f aca="true" t="shared" si="0" ref="H4:H11">AH4-AH4*2%</f>
        <v>2.3422</v>
      </c>
      <c r="I4" s="14">
        <v>0</v>
      </c>
      <c r="J4" s="14">
        <v>0.35</v>
      </c>
      <c r="K4" s="14">
        <v>0</v>
      </c>
      <c r="L4" s="14">
        <v>0.19</v>
      </c>
      <c r="M4" s="14">
        <v>0</v>
      </c>
      <c r="N4" s="14">
        <v>0.16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0.35</v>
      </c>
      <c r="V4" s="14">
        <f aca="true" t="shared" si="1" ref="V4:V67">G4+W4</f>
        <v>2.61</v>
      </c>
      <c r="W4" s="42">
        <v>2.03</v>
      </c>
      <c r="X4" s="14">
        <v>0</v>
      </c>
      <c r="Y4" s="14">
        <v>0.85</v>
      </c>
      <c r="Z4" s="14">
        <v>0.34</v>
      </c>
      <c r="AA4" s="14">
        <v>1.64</v>
      </c>
      <c r="AB4" s="14">
        <v>0</v>
      </c>
      <c r="AC4" s="14">
        <v>0</v>
      </c>
      <c r="AD4" s="14">
        <v>0</v>
      </c>
      <c r="AE4" s="15">
        <f>C4-(D4+E4+F4+H4+J4+L4+M4+N4+O4+P4+Q4+R4+S4+T4+U4+V4+Y4+Z4+AA4+AB4+I4+X4+AC4+K4+AD4)</f>
        <v>-0.002200000000000202</v>
      </c>
      <c r="AF4" s="16" t="e">
        <f>#REF!+AE4</f>
        <v>#REF!</v>
      </c>
      <c r="AG4" s="17">
        <f>C4-SUM(D4:AE4)+G4+W4</f>
        <v>0</v>
      </c>
      <c r="AH4" s="13">
        <v>2.39</v>
      </c>
      <c r="AI4" s="13"/>
      <c r="AJ4" s="1" t="e">
        <f>(C4+#REF!)*#REF!</f>
        <v>#REF!</v>
      </c>
    </row>
    <row r="5" spans="1:36" ht="15">
      <c r="A5" s="11">
        <v>3</v>
      </c>
      <c r="B5" s="41" t="s">
        <v>34</v>
      </c>
      <c r="C5" s="14">
        <v>9.17</v>
      </c>
      <c r="D5" s="14">
        <v>0</v>
      </c>
      <c r="E5" s="14">
        <v>0.34</v>
      </c>
      <c r="F5" s="14">
        <v>0</v>
      </c>
      <c r="G5" s="42">
        <v>0.58</v>
      </c>
      <c r="H5" s="14">
        <f t="shared" si="0"/>
        <v>2.3422</v>
      </c>
      <c r="I5" s="14">
        <v>0</v>
      </c>
      <c r="J5" s="14">
        <v>0.35</v>
      </c>
      <c r="K5" s="14">
        <v>0</v>
      </c>
      <c r="L5" s="14">
        <v>0.19</v>
      </c>
      <c r="M5" s="14">
        <v>0</v>
      </c>
      <c r="N5" s="14">
        <v>0.16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0.35</v>
      </c>
      <c r="V5" s="14">
        <f t="shared" si="1"/>
        <v>2.61</v>
      </c>
      <c r="W5" s="42">
        <v>2.03</v>
      </c>
      <c r="X5" s="14">
        <v>0</v>
      </c>
      <c r="Y5" s="14">
        <v>0.85</v>
      </c>
      <c r="Z5" s="14">
        <v>0.34</v>
      </c>
      <c r="AA5" s="14">
        <v>1.64</v>
      </c>
      <c r="AB5" s="14">
        <v>0</v>
      </c>
      <c r="AC5" s="14">
        <v>0</v>
      </c>
      <c r="AD5" s="14">
        <v>0</v>
      </c>
      <c r="AE5" s="15">
        <f>C5-(D5+E5+F5+H5+J5+L5+M5+N5+O5+P5+Q5+R5+S5+T5+U5+V5+Y5+Z5+AA5+AB5+I5+X5+AC5+K5+AD5)</f>
        <v>-0.002200000000000202</v>
      </c>
      <c r="AF5" s="16" t="e">
        <f>#REF!+AE5</f>
        <v>#REF!</v>
      </c>
      <c r="AG5" s="17">
        <f>C5-SUM(D5:AE5)+G5+W5</f>
        <v>0</v>
      </c>
      <c r="AH5" s="13">
        <v>2.39</v>
      </c>
      <c r="AI5" s="13"/>
      <c r="AJ5" s="1" t="e">
        <f>(C5+#REF!)*#REF!</f>
        <v>#REF!</v>
      </c>
    </row>
    <row r="6" spans="1:36" ht="15">
      <c r="A6" s="11">
        <v>4</v>
      </c>
      <c r="B6" s="41" t="s">
        <v>35</v>
      </c>
      <c r="C6" s="14">
        <v>9.17</v>
      </c>
      <c r="D6" s="14">
        <v>0</v>
      </c>
      <c r="E6" s="14">
        <v>0.34</v>
      </c>
      <c r="F6" s="14">
        <v>0</v>
      </c>
      <c r="G6" s="42">
        <v>0.58</v>
      </c>
      <c r="H6" s="14">
        <f t="shared" si="0"/>
        <v>2.3422</v>
      </c>
      <c r="I6" s="14">
        <v>0</v>
      </c>
      <c r="J6" s="14">
        <v>0.35</v>
      </c>
      <c r="K6" s="14">
        <v>0</v>
      </c>
      <c r="L6" s="14">
        <v>0.19</v>
      </c>
      <c r="M6" s="14">
        <v>0</v>
      </c>
      <c r="N6" s="14">
        <v>0.16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0.35</v>
      </c>
      <c r="V6" s="14">
        <f t="shared" si="1"/>
        <v>2.61</v>
      </c>
      <c r="W6" s="42">
        <v>2.03</v>
      </c>
      <c r="X6" s="14">
        <v>0</v>
      </c>
      <c r="Y6" s="14">
        <v>0.85</v>
      </c>
      <c r="Z6" s="14">
        <v>0.34</v>
      </c>
      <c r="AA6" s="14">
        <v>1.64</v>
      </c>
      <c r="AB6" s="14">
        <v>0</v>
      </c>
      <c r="AC6" s="14">
        <v>0</v>
      </c>
      <c r="AD6" s="14">
        <v>0</v>
      </c>
      <c r="AE6" s="15">
        <f>C6-(D6+E6+F6+H6+J6+L6+M6+N6+O6+P6+Q6+R6+S6+T6+U6+V6+Y6+Z6+AA6+AB6+I6+X6+AC6+K6+AD6)</f>
        <v>-0.002200000000000202</v>
      </c>
      <c r="AF6" s="16" t="e">
        <f>#REF!+AE6</f>
        <v>#REF!</v>
      </c>
      <c r="AG6" s="17">
        <f>C6-SUM(D6:AE6)+G6+W6</f>
        <v>0</v>
      </c>
      <c r="AH6" s="13">
        <v>2.39</v>
      </c>
      <c r="AI6" s="13"/>
      <c r="AJ6" s="1" t="e">
        <f>(C6+#REF!)*#REF!</f>
        <v>#REF!</v>
      </c>
    </row>
    <row r="7" spans="1:36" ht="15">
      <c r="A7" s="11">
        <v>5</v>
      </c>
      <c r="B7" s="41" t="s">
        <v>36</v>
      </c>
      <c r="C7" s="14">
        <v>9.17</v>
      </c>
      <c r="D7" s="14">
        <v>0</v>
      </c>
      <c r="E7" s="14">
        <v>0.34</v>
      </c>
      <c r="F7" s="14">
        <v>0</v>
      </c>
      <c r="G7" s="42">
        <v>0.58</v>
      </c>
      <c r="H7" s="14">
        <f t="shared" si="0"/>
        <v>2.3422</v>
      </c>
      <c r="I7" s="14">
        <v>0</v>
      </c>
      <c r="J7" s="14">
        <v>0.35</v>
      </c>
      <c r="K7" s="14">
        <v>0</v>
      </c>
      <c r="L7" s="14">
        <v>0.19</v>
      </c>
      <c r="M7" s="14">
        <v>0</v>
      </c>
      <c r="N7" s="14">
        <v>0.16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0.35</v>
      </c>
      <c r="V7" s="14">
        <f t="shared" si="1"/>
        <v>2.61</v>
      </c>
      <c r="W7" s="42">
        <v>2.03</v>
      </c>
      <c r="X7" s="14">
        <v>0</v>
      </c>
      <c r="Y7" s="14">
        <v>0.85</v>
      </c>
      <c r="Z7" s="14">
        <v>0.34</v>
      </c>
      <c r="AA7" s="14">
        <v>1.64</v>
      </c>
      <c r="AB7" s="14">
        <v>0</v>
      </c>
      <c r="AC7" s="14">
        <v>0</v>
      </c>
      <c r="AD7" s="14">
        <v>0</v>
      </c>
      <c r="AE7" s="15">
        <f>C7-(D7+E7+F7+H7+J7+L7+M7+N7+O7+P7+Q7+R7+S7+T7+U7+V7+Y7+Z7+AA7+AB7+I7+X7+AC7+K7+AD7)</f>
        <v>-0.002200000000000202</v>
      </c>
      <c r="AF7" s="16" t="e">
        <f>#REF!+AE7</f>
        <v>#REF!</v>
      </c>
      <c r="AG7" s="17">
        <f>C7-SUM(D7:AE7)+G7+W7</f>
        <v>0</v>
      </c>
      <c r="AH7" s="13">
        <v>2.39</v>
      </c>
      <c r="AI7" s="13"/>
      <c r="AJ7" s="1" t="e">
        <f>(C7+#REF!)*#REF!</f>
        <v>#REF!</v>
      </c>
    </row>
    <row r="8" spans="1:36" ht="15">
      <c r="A8" s="11">
        <v>6</v>
      </c>
      <c r="B8" s="41" t="s">
        <v>37</v>
      </c>
      <c r="C8" s="14">
        <v>9.17</v>
      </c>
      <c r="D8" s="14">
        <v>0</v>
      </c>
      <c r="E8" s="14">
        <v>0.34</v>
      </c>
      <c r="F8" s="14">
        <v>0</v>
      </c>
      <c r="G8" s="42">
        <v>0.58</v>
      </c>
      <c r="H8" s="14">
        <f t="shared" si="0"/>
        <v>2.3422</v>
      </c>
      <c r="I8" s="14">
        <v>0</v>
      </c>
      <c r="J8" s="14">
        <v>0.35</v>
      </c>
      <c r="K8" s="14">
        <v>0</v>
      </c>
      <c r="L8" s="14">
        <v>0.19</v>
      </c>
      <c r="M8" s="14">
        <v>0</v>
      </c>
      <c r="N8" s="14">
        <v>0.16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0.35</v>
      </c>
      <c r="V8" s="14">
        <f t="shared" si="1"/>
        <v>2.61</v>
      </c>
      <c r="W8" s="42">
        <v>2.03</v>
      </c>
      <c r="X8" s="14">
        <v>0</v>
      </c>
      <c r="Y8" s="14">
        <v>0.85</v>
      </c>
      <c r="Z8" s="14">
        <v>0.34</v>
      </c>
      <c r="AA8" s="14">
        <v>1.64</v>
      </c>
      <c r="AB8" s="14">
        <v>0</v>
      </c>
      <c r="AC8" s="14">
        <v>0</v>
      </c>
      <c r="AD8" s="14">
        <v>0</v>
      </c>
      <c r="AE8" s="15">
        <f>C8-(D8+E8+F8+H8+J8+L8+M8+N8+O8+P8+Q8+R8+S8+T8+U8+V8+Y8+Z8+AA8+AB8+I8+X8+AC8+K8+AD8)</f>
        <v>-0.002200000000000202</v>
      </c>
      <c r="AF8" s="16" t="e">
        <f>#REF!+AE8</f>
        <v>#REF!</v>
      </c>
      <c r="AG8" s="17">
        <f>C8-SUM(D8:AE8)+G8+W8</f>
        <v>0</v>
      </c>
      <c r="AH8" s="13">
        <v>2.39</v>
      </c>
      <c r="AI8" s="13"/>
      <c r="AJ8" s="1" t="e">
        <f>(C8+#REF!)*#REF!</f>
        <v>#REF!</v>
      </c>
    </row>
    <row r="9" spans="1:36" ht="15">
      <c r="A9" s="11">
        <v>7</v>
      </c>
      <c r="B9" s="41" t="s">
        <v>38</v>
      </c>
      <c r="C9" s="14">
        <v>7.41</v>
      </c>
      <c r="D9" s="14">
        <v>0</v>
      </c>
      <c r="E9" s="14">
        <v>0.34</v>
      </c>
      <c r="F9" s="14">
        <v>0</v>
      </c>
      <c r="G9" s="42">
        <v>0.58</v>
      </c>
      <c r="H9" s="14">
        <f t="shared" si="0"/>
        <v>1.47</v>
      </c>
      <c r="I9" s="14">
        <v>0</v>
      </c>
      <c r="J9" s="14">
        <v>0.28</v>
      </c>
      <c r="K9" s="14">
        <v>0</v>
      </c>
      <c r="L9" s="14">
        <v>0.19</v>
      </c>
      <c r="M9" s="14">
        <v>0</v>
      </c>
      <c r="N9" s="14">
        <v>0.16</v>
      </c>
      <c r="O9" s="14">
        <v>0</v>
      </c>
      <c r="P9" s="14">
        <v>0</v>
      </c>
      <c r="Q9" s="14">
        <v>0.04</v>
      </c>
      <c r="R9" s="14">
        <v>0</v>
      </c>
      <c r="S9" s="14">
        <v>0</v>
      </c>
      <c r="T9" s="14">
        <v>0</v>
      </c>
      <c r="U9" s="14">
        <v>0.12</v>
      </c>
      <c r="V9" s="14">
        <f t="shared" si="1"/>
        <v>2.61</v>
      </c>
      <c r="W9" s="42">
        <v>2.03</v>
      </c>
      <c r="X9" s="14">
        <v>0</v>
      </c>
      <c r="Y9" s="14">
        <v>0.76</v>
      </c>
      <c r="Z9" s="14">
        <v>0.34</v>
      </c>
      <c r="AA9" s="14">
        <v>1.1</v>
      </c>
      <c r="AB9" s="14">
        <v>0</v>
      </c>
      <c r="AC9" s="14">
        <v>0</v>
      </c>
      <c r="AD9" s="14">
        <v>0</v>
      </c>
      <c r="AE9" s="15">
        <f>C9-(D9+E9+F9+H9+J9+L9+M9+N9+O9+P9+Q9+R9+S9+T9+U9+V9+Y9+Z9+AA9+AB9+I9+X9+AC9+K9+AD9)</f>
        <v>0</v>
      </c>
      <c r="AF9" s="16" t="e">
        <f>#REF!+AE9</f>
        <v>#REF!</v>
      </c>
      <c r="AG9" s="17">
        <f>C9-SUM(D9:AE9)+G9+W9</f>
        <v>0</v>
      </c>
      <c r="AH9" s="13">
        <v>1.5</v>
      </c>
      <c r="AI9" s="13"/>
      <c r="AJ9" s="1" t="e">
        <f>(C9+#REF!)*#REF!</f>
        <v>#REF!</v>
      </c>
    </row>
    <row r="10" spans="1:36" ht="15">
      <c r="A10" s="11">
        <v>8</v>
      </c>
      <c r="B10" s="41" t="s">
        <v>39</v>
      </c>
      <c r="C10" s="14">
        <v>7.41</v>
      </c>
      <c r="D10" s="14">
        <v>0</v>
      </c>
      <c r="E10" s="14">
        <v>0.34</v>
      </c>
      <c r="F10" s="14">
        <v>0</v>
      </c>
      <c r="G10" s="42">
        <v>0.58</v>
      </c>
      <c r="H10" s="14">
        <f t="shared" si="0"/>
        <v>1.5092</v>
      </c>
      <c r="I10" s="14">
        <v>0</v>
      </c>
      <c r="J10" s="14">
        <v>0.28</v>
      </c>
      <c r="K10" s="14">
        <v>0</v>
      </c>
      <c r="L10" s="14">
        <v>0.19</v>
      </c>
      <c r="M10" s="14">
        <v>0</v>
      </c>
      <c r="N10" s="14">
        <v>0.16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0.12</v>
      </c>
      <c r="V10" s="14">
        <f t="shared" si="1"/>
        <v>2.61</v>
      </c>
      <c r="W10" s="42">
        <v>2.03</v>
      </c>
      <c r="X10" s="14">
        <v>0</v>
      </c>
      <c r="Y10" s="14">
        <v>0.76</v>
      </c>
      <c r="Z10" s="14">
        <v>0.34</v>
      </c>
      <c r="AA10" s="14">
        <v>1.1</v>
      </c>
      <c r="AB10" s="14">
        <v>0</v>
      </c>
      <c r="AC10" s="14">
        <v>0</v>
      </c>
      <c r="AD10" s="14">
        <v>0</v>
      </c>
      <c r="AE10" s="15">
        <f>C10-(D10+E10+F10+H10+J10+L10+M10+N10+O10+P10+Q10+R10+S10+T10+U10+V10+Y10+Z10+AA10+AB10+I10+X10+AC10+K10+AD10)</f>
        <v>0.0007999999999999119</v>
      </c>
      <c r="AF10" s="16" t="e">
        <f>#REF!+AE10</f>
        <v>#REF!</v>
      </c>
      <c r="AG10" s="17">
        <f>C10-SUM(D10:AE10)+G10+W10</f>
        <v>0</v>
      </c>
      <c r="AH10" s="13">
        <v>1.54</v>
      </c>
      <c r="AI10" s="13"/>
      <c r="AJ10" s="1" t="e">
        <f>(C10+#REF!)*#REF!</f>
        <v>#REF!</v>
      </c>
    </row>
    <row r="11" spans="1:36" ht="15">
      <c r="A11" s="11">
        <v>9</v>
      </c>
      <c r="B11" s="41" t="s">
        <v>40</v>
      </c>
      <c r="C11" s="14">
        <v>12.57</v>
      </c>
      <c r="D11" s="14">
        <v>0.64</v>
      </c>
      <c r="E11" s="14">
        <v>0.34</v>
      </c>
      <c r="F11" s="14">
        <v>0</v>
      </c>
      <c r="G11" s="42">
        <v>0.58</v>
      </c>
      <c r="H11" s="14">
        <f t="shared" si="0"/>
        <v>3.675</v>
      </c>
      <c r="I11" s="14">
        <v>0.2</v>
      </c>
      <c r="J11" s="14">
        <v>0.75</v>
      </c>
      <c r="K11" s="14">
        <v>0</v>
      </c>
      <c r="L11" s="14">
        <v>0.19</v>
      </c>
      <c r="M11" s="14">
        <v>0.54</v>
      </c>
      <c r="N11" s="14">
        <v>0.16</v>
      </c>
      <c r="O11" s="14">
        <v>0</v>
      </c>
      <c r="P11" s="14">
        <v>0.1</v>
      </c>
      <c r="Q11" s="14">
        <v>0.04</v>
      </c>
      <c r="R11" s="14">
        <v>0</v>
      </c>
      <c r="S11" s="14">
        <v>0</v>
      </c>
      <c r="T11" s="14">
        <v>0</v>
      </c>
      <c r="U11" s="14">
        <v>0.43</v>
      </c>
      <c r="V11" s="14">
        <f t="shared" si="1"/>
        <v>2.61</v>
      </c>
      <c r="W11" s="42">
        <v>2.03</v>
      </c>
      <c r="X11" s="14">
        <v>0</v>
      </c>
      <c r="Y11" s="14">
        <v>0.92</v>
      </c>
      <c r="Z11" s="14">
        <v>0.34</v>
      </c>
      <c r="AA11" s="14">
        <v>1.64</v>
      </c>
      <c r="AB11" s="14">
        <v>0</v>
      </c>
      <c r="AC11" s="14">
        <v>0</v>
      </c>
      <c r="AD11" s="14">
        <v>0</v>
      </c>
      <c r="AE11" s="15">
        <f>C11-(D11+E11+F11+H11+J11+L11+M11+N11+O11+P11+Q11+R11+S11+T11+U11+V11+Y11+Z11+AA11+AB11+I11+X11+AC11+K11+AD11)</f>
        <v>-0.004999999999999005</v>
      </c>
      <c r="AF11" s="16" t="e">
        <f>#REF!+AE11</f>
        <v>#REF!</v>
      </c>
      <c r="AG11" s="17">
        <f>C11-SUM(D11:AE11)+G11+W11</f>
        <v>0</v>
      </c>
      <c r="AH11" s="13">
        <v>3.75</v>
      </c>
      <c r="AI11" s="13"/>
      <c r="AJ11" s="1" t="e">
        <f>(C11+#REF!)*#REF!</f>
        <v>#REF!</v>
      </c>
    </row>
    <row r="12" spans="1:44" ht="15">
      <c r="A12" s="11">
        <v>10</v>
      </c>
      <c r="B12" s="41" t="s">
        <v>41</v>
      </c>
      <c r="C12" s="14">
        <v>20</v>
      </c>
      <c r="D12" s="14">
        <v>1.41</v>
      </c>
      <c r="E12" s="14">
        <v>0.34</v>
      </c>
      <c r="F12" s="14">
        <v>1.01</v>
      </c>
      <c r="G12" s="42">
        <v>0</v>
      </c>
      <c r="H12" s="14">
        <v>4.33</v>
      </c>
      <c r="I12" s="14">
        <v>0</v>
      </c>
      <c r="J12" s="14">
        <v>0.25</v>
      </c>
      <c r="K12" s="14">
        <v>0.13</v>
      </c>
      <c r="L12" s="14">
        <v>0.11</v>
      </c>
      <c r="M12" s="14">
        <v>0.54</v>
      </c>
      <c r="N12" s="14">
        <v>0.16</v>
      </c>
      <c r="O12" s="14">
        <v>0</v>
      </c>
      <c r="P12" s="14">
        <v>0.1</v>
      </c>
      <c r="Q12" s="14">
        <v>0.04</v>
      </c>
      <c r="R12" s="14">
        <v>2.71</v>
      </c>
      <c r="S12" s="14">
        <v>0</v>
      </c>
      <c r="T12" s="14">
        <v>0.06</v>
      </c>
      <c r="U12" s="14">
        <v>0.94</v>
      </c>
      <c r="V12" s="14">
        <f t="shared" si="1"/>
        <v>1.63</v>
      </c>
      <c r="W12" s="42">
        <v>1.63</v>
      </c>
      <c r="X12" s="14">
        <v>0.4</v>
      </c>
      <c r="Y12" s="14">
        <v>1.22</v>
      </c>
      <c r="Z12" s="14">
        <v>0.34</v>
      </c>
      <c r="AA12" s="14">
        <v>2</v>
      </c>
      <c r="AB12" s="14">
        <v>0</v>
      </c>
      <c r="AC12" s="14">
        <v>0.03</v>
      </c>
      <c r="AD12" s="14">
        <v>0</v>
      </c>
      <c r="AE12" s="15">
        <f>C12-(D12+E12+F12+H12+J12+L12+M12+N12+O12+P12+Q12+R12+S12+T12+U12+V12+Y12+Z12+AA12+AB12+I12+X12+AC12+K12+AD12)</f>
        <v>2.2500000000000036</v>
      </c>
      <c r="AF12" s="16" t="e">
        <f>#REF!+AE12</f>
        <v>#REF!</v>
      </c>
      <c r="AG12" s="17">
        <f>C12-SUM(D12:AE12)+G12+W12</f>
        <v>-2.6645352591003757E-15</v>
      </c>
      <c r="AH12" s="18">
        <v>4.33</v>
      </c>
      <c r="AI12" s="13"/>
      <c r="AJ12" s="1" t="e">
        <f>(C12+#REF!)*#REF!</f>
        <v>#REF!</v>
      </c>
      <c r="AK12" s="3"/>
      <c r="AL12" s="3"/>
      <c r="AM12" s="3"/>
      <c r="AN12" s="3"/>
      <c r="AO12" s="3"/>
      <c r="AP12" s="3"/>
      <c r="AQ12" s="3"/>
      <c r="AR12" s="3"/>
    </row>
    <row r="13" spans="1:36" ht="15">
      <c r="A13" s="11">
        <v>11</v>
      </c>
      <c r="B13" s="41" t="s">
        <v>42</v>
      </c>
      <c r="C13" s="14">
        <v>12.37</v>
      </c>
      <c r="D13" s="14">
        <v>1.45</v>
      </c>
      <c r="E13" s="14">
        <v>0.34</v>
      </c>
      <c r="F13" s="14">
        <v>0</v>
      </c>
      <c r="G13" s="42">
        <v>0.58</v>
      </c>
      <c r="H13" s="14">
        <f>AH13-AH13*2%</f>
        <v>3.1556</v>
      </c>
      <c r="I13" s="14">
        <v>0</v>
      </c>
      <c r="J13" s="14">
        <v>0.45</v>
      </c>
      <c r="K13" s="14">
        <v>0</v>
      </c>
      <c r="L13" s="14">
        <v>0.19</v>
      </c>
      <c r="M13" s="14">
        <v>0.54</v>
      </c>
      <c r="N13" s="14">
        <v>0.16</v>
      </c>
      <c r="O13" s="14">
        <v>0</v>
      </c>
      <c r="P13" s="14">
        <v>0.1</v>
      </c>
      <c r="Q13" s="14">
        <v>0.04</v>
      </c>
      <c r="R13" s="14">
        <v>0</v>
      </c>
      <c r="S13" s="14">
        <v>0</v>
      </c>
      <c r="T13" s="14">
        <v>0</v>
      </c>
      <c r="U13" s="14">
        <v>0.43</v>
      </c>
      <c r="V13" s="14">
        <f t="shared" si="1"/>
        <v>2.61</v>
      </c>
      <c r="W13" s="42">
        <v>2.03</v>
      </c>
      <c r="X13" s="14">
        <v>0</v>
      </c>
      <c r="Y13" s="14">
        <v>0.92</v>
      </c>
      <c r="Z13" s="14">
        <v>0.34</v>
      </c>
      <c r="AA13" s="14">
        <v>1.64</v>
      </c>
      <c r="AB13" s="14">
        <v>0</v>
      </c>
      <c r="AC13" s="14">
        <v>0</v>
      </c>
      <c r="AD13" s="14">
        <v>0</v>
      </c>
      <c r="AE13" s="15">
        <f>C13-(D13+E13+F13+H13+J13+L13+M13+N13+O13+P13+Q13+R13+S13+T13+U13+V13+Y13+Z13+AA13+AB13+I13+X13+AC13+K13+AD13)</f>
        <v>0.004399999999998627</v>
      </c>
      <c r="AF13" s="16" t="e">
        <f>#REF!+AE13</f>
        <v>#REF!</v>
      </c>
      <c r="AG13" s="17">
        <f>C13-SUM(D13:AE13)+G13+W13</f>
        <v>0</v>
      </c>
      <c r="AH13" s="13">
        <v>3.22</v>
      </c>
      <c r="AI13" s="13"/>
      <c r="AJ13" s="1" t="e">
        <f>(C13+#REF!)*#REF!</f>
        <v>#REF!</v>
      </c>
    </row>
    <row r="14" spans="1:36" ht="15">
      <c r="A14" s="11">
        <v>12</v>
      </c>
      <c r="B14" s="41" t="s">
        <v>43</v>
      </c>
      <c r="C14" s="14">
        <v>12.57</v>
      </c>
      <c r="D14" s="14">
        <v>0.64</v>
      </c>
      <c r="E14" s="14">
        <v>0.34</v>
      </c>
      <c r="F14" s="14">
        <v>0</v>
      </c>
      <c r="G14" s="42">
        <v>0.58</v>
      </c>
      <c r="H14" s="14">
        <f>AH14-AH14*2%</f>
        <v>3.675</v>
      </c>
      <c r="I14" s="14">
        <v>0.2</v>
      </c>
      <c r="J14" s="14">
        <v>0.75</v>
      </c>
      <c r="K14" s="14">
        <v>0</v>
      </c>
      <c r="L14" s="14">
        <v>0.19</v>
      </c>
      <c r="M14" s="14">
        <v>0.54</v>
      </c>
      <c r="N14" s="14">
        <v>0.16</v>
      </c>
      <c r="O14" s="14">
        <v>0</v>
      </c>
      <c r="P14" s="14">
        <v>0.1</v>
      </c>
      <c r="Q14" s="14">
        <v>0.04</v>
      </c>
      <c r="R14" s="14">
        <v>0</v>
      </c>
      <c r="S14" s="14">
        <v>0</v>
      </c>
      <c r="T14" s="14">
        <v>0</v>
      </c>
      <c r="U14" s="14">
        <v>0.43</v>
      </c>
      <c r="V14" s="14">
        <f t="shared" si="1"/>
        <v>2.61</v>
      </c>
      <c r="W14" s="42">
        <v>2.03</v>
      </c>
      <c r="X14" s="14">
        <v>0</v>
      </c>
      <c r="Y14" s="14">
        <v>0.92</v>
      </c>
      <c r="Z14" s="14">
        <v>0.34</v>
      </c>
      <c r="AA14" s="14">
        <v>1.64</v>
      </c>
      <c r="AB14" s="14">
        <v>0</v>
      </c>
      <c r="AC14" s="14">
        <v>0</v>
      </c>
      <c r="AD14" s="14">
        <v>0</v>
      </c>
      <c r="AE14" s="15">
        <f>C14-(D14+E14+F14+H14+J14+L14+M14+N14+O14+P14+Q14+R14+S14+T14+U14+V14+Y14+Z14+AA14+AB14+I14+X14+AC14+K14+AD14)</f>
        <v>-0.004999999999999005</v>
      </c>
      <c r="AF14" s="16" t="e">
        <f>#REF!+AE14</f>
        <v>#REF!</v>
      </c>
      <c r="AG14" s="17">
        <f>C14-SUM(D14:AE14)+G14+W14</f>
        <v>0</v>
      </c>
      <c r="AH14" s="13">
        <v>3.75</v>
      </c>
      <c r="AI14" s="13"/>
      <c r="AJ14" s="1" t="e">
        <f>(C14+#REF!)*#REF!</f>
        <v>#REF!</v>
      </c>
    </row>
    <row r="15" spans="1:44" ht="15">
      <c r="A15" s="11">
        <v>13</v>
      </c>
      <c r="B15" s="41" t="s">
        <v>44</v>
      </c>
      <c r="C15" s="14">
        <v>16.45</v>
      </c>
      <c r="D15" s="14">
        <v>1.71</v>
      </c>
      <c r="E15" s="14">
        <v>0.34</v>
      </c>
      <c r="F15" s="14">
        <v>0</v>
      </c>
      <c r="G15" s="42">
        <v>0.58</v>
      </c>
      <c r="H15" s="14">
        <v>4.52</v>
      </c>
      <c r="I15" s="14">
        <v>0</v>
      </c>
      <c r="J15" s="14">
        <v>0.75</v>
      </c>
      <c r="K15" s="14">
        <v>0.1</v>
      </c>
      <c r="L15" s="14">
        <v>0.19</v>
      </c>
      <c r="M15" s="14">
        <v>0.54</v>
      </c>
      <c r="N15" s="14">
        <v>0.16</v>
      </c>
      <c r="O15" s="14">
        <v>0</v>
      </c>
      <c r="P15" s="14">
        <v>0.1</v>
      </c>
      <c r="Q15" s="14">
        <v>0.04</v>
      </c>
      <c r="R15" s="14">
        <v>0</v>
      </c>
      <c r="S15" s="14">
        <v>0</v>
      </c>
      <c r="T15" s="14">
        <v>0</v>
      </c>
      <c r="U15" s="14">
        <v>0.43</v>
      </c>
      <c r="V15" s="14">
        <f t="shared" si="1"/>
        <v>2.61</v>
      </c>
      <c r="W15" s="42">
        <v>2.03</v>
      </c>
      <c r="X15" s="14">
        <v>0</v>
      </c>
      <c r="Y15" s="14">
        <v>0.92</v>
      </c>
      <c r="Z15" s="14">
        <v>0.34</v>
      </c>
      <c r="AA15" s="14">
        <v>1.64</v>
      </c>
      <c r="AB15" s="14">
        <v>0</v>
      </c>
      <c r="AC15" s="14">
        <v>0</v>
      </c>
      <c r="AD15" s="14">
        <v>0</v>
      </c>
      <c r="AE15" s="15">
        <f>C15-(D15+E15+F15+H15+J15+L15+M15+N15+O15+P15+Q15+R15+S15+T15+U15+V15+Y15+Z15+AA15+AB15+I15+X15+AC15+K15+AD15)</f>
        <v>2.0600000000000005</v>
      </c>
      <c r="AF15" s="16" t="e">
        <f>#REF!+AE15</f>
        <v>#REF!</v>
      </c>
      <c r="AG15" s="17">
        <f>C15-SUM(D15:AE15)+G15+W15</f>
        <v>3.9968028886505635E-15</v>
      </c>
      <c r="AH15" s="13">
        <v>4.52</v>
      </c>
      <c r="AI15" s="13"/>
      <c r="AJ15" s="1" t="e">
        <f>(C15+#REF!)*#REF!</f>
        <v>#REF!</v>
      </c>
      <c r="AK15" s="3"/>
      <c r="AL15" s="3"/>
      <c r="AM15" s="3"/>
      <c r="AN15" s="3"/>
      <c r="AO15" s="3"/>
      <c r="AP15" s="3"/>
      <c r="AQ15" s="3"/>
      <c r="AR15" s="3"/>
    </row>
    <row r="16" spans="1:44" ht="15">
      <c r="A16" s="11">
        <v>14</v>
      </c>
      <c r="B16" s="41" t="s">
        <v>45</v>
      </c>
      <c r="C16" s="14">
        <v>14.94</v>
      </c>
      <c r="D16" s="14">
        <v>1.71</v>
      </c>
      <c r="E16" s="14">
        <v>0.34</v>
      </c>
      <c r="F16" s="14">
        <v>0</v>
      </c>
      <c r="G16" s="42">
        <v>0.58</v>
      </c>
      <c r="H16" s="14">
        <v>3.71</v>
      </c>
      <c r="I16" s="14">
        <v>0</v>
      </c>
      <c r="J16" s="14">
        <v>0.75</v>
      </c>
      <c r="K16" s="14">
        <v>0.13</v>
      </c>
      <c r="L16" s="14">
        <v>0.19</v>
      </c>
      <c r="M16" s="14">
        <v>0.35</v>
      </c>
      <c r="N16" s="14">
        <v>0.16</v>
      </c>
      <c r="O16" s="14">
        <v>0</v>
      </c>
      <c r="P16" s="14">
        <v>0.1</v>
      </c>
      <c r="Q16" s="14">
        <v>0.04</v>
      </c>
      <c r="R16" s="14">
        <v>0</v>
      </c>
      <c r="S16" s="14">
        <v>0</v>
      </c>
      <c r="T16" s="14">
        <v>0</v>
      </c>
      <c r="U16" s="14">
        <v>0.43</v>
      </c>
      <c r="V16" s="14">
        <f t="shared" si="1"/>
        <v>2.61</v>
      </c>
      <c r="W16" s="42">
        <v>2.03</v>
      </c>
      <c r="X16" s="14">
        <v>0</v>
      </c>
      <c r="Y16" s="14">
        <v>0.92</v>
      </c>
      <c r="Z16" s="14">
        <v>0.34</v>
      </c>
      <c r="AA16" s="14">
        <v>1.64</v>
      </c>
      <c r="AB16" s="14">
        <v>0</v>
      </c>
      <c r="AC16" s="14">
        <v>0</v>
      </c>
      <c r="AD16" s="14">
        <v>0</v>
      </c>
      <c r="AE16" s="15">
        <f>C16-(D16+E16+F16+H16+J16+L16+M16+N16+O16+P16+Q16+R16+S16+T16+U16+V16+Y16+Z16+AA16+AB16+I16+X16+AC16+K16+AD16)</f>
        <v>1.5199999999999996</v>
      </c>
      <c r="AF16" s="16" t="e">
        <f>#REF!+AE16</f>
        <v>#REF!</v>
      </c>
      <c r="AG16" s="17">
        <f>C16-SUM(D16:AE16)+G16+W16</f>
        <v>0</v>
      </c>
      <c r="AH16" s="13">
        <v>3.71</v>
      </c>
      <c r="AI16" s="13"/>
      <c r="AJ16" s="1" t="e">
        <f>(C16+#REF!)*#REF!</f>
        <v>#REF!</v>
      </c>
      <c r="AK16" s="3"/>
      <c r="AL16" s="3"/>
      <c r="AM16" s="3"/>
      <c r="AN16" s="3"/>
      <c r="AO16" s="3"/>
      <c r="AP16" s="3"/>
      <c r="AQ16" s="3"/>
      <c r="AR16" s="3"/>
    </row>
    <row r="17" spans="1:36" ht="15">
      <c r="A17" s="11">
        <v>15</v>
      </c>
      <c r="B17" s="41" t="s">
        <v>46</v>
      </c>
      <c r="C17" s="14">
        <v>10.27</v>
      </c>
      <c r="D17" s="14">
        <v>0</v>
      </c>
      <c r="E17" s="14">
        <v>0.34</v>
      </c>
      <c r="F17" s="14">
        <v>0</v>
      </c>
      <c r="G17" s="42">
        <v>0.58</v>
      </c>
      <c r="H17" s="14">
        <f>AH17-AH17*2%</f>
        <v>2.8616</v>
      </c>
      <c r="I17" s="14">
        <v>0</v>
      </c>
      <c r="J17" s="14">
        <v>0.81</v>
      </c>
      <c r="K17" s="14">
        <v>0</v>
      </c>
      <c r="L17" s="14">
        <v>0.19</v>
      </c>
      <c r="M17" s="14">
        <v>0</v>
      </c>
      <c r="N17" s="14">
        <v>0</v>
      </c>
      <c r="O17" s="14">
        <v>0.14</v>
      </c>
      <c r="P17" s="14">
        <v>0.1</v>
      </c>
      <c r="Q17" s="14">
        <v>0.04</v>
      </c>
      <c r="R17" s="14">
        <v>0</v>
      </c>
      <c r="S17" s="14">
        <v>0</v>
      </c>
      <c r="T17" s="14">
        <v>0</v>
      </c>
      <c r="U17" s="14">
        <v>0.35</v>
      </c>
      <c r="V17" s="14">
        <f t="shared" si="1"/>
        <v>2.61</v>
      </c>
      <c r="W17" s="42">
        <v>2.03</v>
      </c>
      <c r="X17" s="14">
        <v>0</v>
      </c>
      <c r="Y17" s="14">
        <v>0.85</v>
      </c>
      <c r="Z17" s="14">
        <v>0.34</v>
      </c>
      <c r="AA17" s="14">
        <v>1.64</v>
      </c>
      <c r="AB17" s="14">
        <v>0</v>
      </c>
      <c r="AC17" s="14">
        <v>0</v>
      </c>
      <c r="AD17" s="14">
        <v>0</v>
      </c>
      <c r="AE17" s="15">
        <f>C17-(D17+E17+F17+H17+J17+L17+M17+N17+O17+P17+Q17+R17+S17+T17+U17+V17+Y17+Z17+AA17+AB17+I17+X17+AC17+K17+AD17)</f>
        <v>-0.0015999999999998238</v>
      </c>
      <c r="AF17" s="16" t="e">
        <f>#REF!+AE17</f>
        <v>#REF!</v>
      </c>
      <c r="AG17" s="17">
        <f>C17-SUM(D17:AE17)+G17+W17</f>
        <v>0</v>
      </c>
      <c r="AH17" s="13">
        <v>2.92</v>
      </c>
      <c r="AI17" s="13"/>
      <c r="AJ17" s="1" t="e">
        <f>(C17+#REF!)*#REF!</f>
        <v>#REF!</v>
      </c>
    </row>
    <row r="18" spans="1:36" ht="15">
      <c r="A18" s="11">
        <v>16</v>
      </c>
      <c r="B18" s="41" t="s">
        <v>47</v>
      </c>
      <c r="C18" s="14">
        <v>10.27</v>
      </c>
      <c r="D18" s="14">
        <v>0</v>
      </c>
      <c r="E18" s="14">
        <v>0.34</v>
      </c>
      <c r="F18" s="14">
        <v>0</v>
      </c>
      <c r="G18" s="42">
        <v>0.58</v>
      </c>
      <c r="H18" s="14">
        <f>AH18-AH18*2%</f>
        <v>3.1066</v>
      </c>
      <c r="I18" s="14">
        <v>0</v>
      </c>
      <c r="J18" s="14">
        <v>0.56</v>
      </c>
      <c r="K18" s="14">
        <v>0</v>
      </c>
      <c r="L18" s="14">
        <v>0.19</v>
      </c>
      <c r="M18" s="14">
        <v>0</v>
      </c>
      <c r="N18" s="14">
        <v>0</v>
      </c>
      <c r="O18" s="14">
        <v>0.14</v>
      </c>
      <c r="P18" s="14">
        <v>0.1</v>
      </c>
      <c r="Q18" s="14">
        <v>0.04</v>
      </c>
      <c r="R18" s="14">
        <v>0</v>
      </c>
      <c r="S18" s="14">
        <v>0</v>
      </c>
      <c r="T18" s="14">
        <v>0</v>
      </c>
      <c r="U18" s="14">
        <v>0.35</v>
      </c>
      <c r="V18" s="14">
        <f t="shared" si="1"/>
        <v>2.61</v>
      </c>
      <c r="W18" s="42">
        <v>2.03</v>
      </c>
      <c r="X18" s="14">
        <v>0</v>
      </c>
      <c r="Y18" s="14">
        <v>0.85</v>
      </c>
      <c r="Z18" s="14">
        <v>0.34</v>
      </c>
      <c r="AA18" s="14">
        <v>1.64</v>
      </c>
      <c r="AB18" s="14">
        <v>0</v>
      </c>
      <c r="AC18" s="14">
        <v>0</v>
      </c>
      <c r="AD18" s="14">
        <v>0</v>
      </c>
      <c r="AE18" s="15">
        <f>C18-(D18+E18+F18+H18+J18+L18+M18+N18+O18+P18+Q18+R18+S18+T18+U18+V18+Y18+Z18+AA18+AB18+I18+X18+AC18+K18+AD18)</f>
        <v>0.003400000000000958</v>
      </c>
      <c r="AF18" s="16" t="e">
        <f>#REF!+AE18</f>
        <v>#REF!</v>
      </c>
      <c r="AG18" s="17">
        <f>C18-SUM(D18:AE18)+G18+W18</f>
        <v>0</v>
      </c>
      <c r="AH18" s="13">
        <v>3.17</v>
      </c>
      <c r="AI18" s="13"/>
      <c r="AJ18" s="1" t="e">
        <f>(C18+#REF!)*#REF!</f>
        <v>#REF!</v>
      </c>
    </row>
    <row r="19" spans="1:44" ht="15">
      <c r="A19" s="11">
        <v>17</v>
      </c>
      <c r="B19" s="41" t="s">
        <v>48</v>
      </c>
      <c r="C19" s="14">
        <v>20</v>
      </c>
      <c r="D19" s="14">
        <v>1.3</v>
      </c>
      <c r="E19" s="14">
        <v>0.34</v>
      </c>
      <c r="F19" s="14">
        <v>1.1400000000000001</v>
      </c>
      <c r="G19" s="42">
        <v>0</v>
      </c>
      <c r="H19" s="14">
        <v>3.55</v>
      </c>
      <c r="I19" s="14">
        <v>0</v>
      </c>
      <c r="J19" s="14">
        <v>0.45</v>
      </c>
      <c r="K19" s="14">
        <v>0.05</v>
      </c>
      <c r="L19" s="14">
        <v>0.11</v>
      </c>
      <c r="M19" s="14">
        <v>0</v>
      </c>
      <c r="N19" s="14">
        <v>0.16</v>
      </c>
      <c r="O19" s="14">
        <v>0</v>
      </c>
      <c r="P19" s="14">
        <v>0.1</v>
      </c>
      <c r="Q19" s="14">
        <v>0.04</v>
      </c>
      <c r="R19" s="14">
        <v>2.8</v>
      </c>
      <c r="S19" s="14">
        <v>0.05</v>
      </c>
      <c r="T19" s="14">
        <v>0.06</v>
      </c>
      <c r="U19" s="14">
        <v>0.94</v>
      </c>
      <c r="V19" s="14">
        <f t="shared" si="1"/>
        <v>1.63</v>
      </c>
      <c r="W19" s="42">
        <v>1.63</v>
      </c>
      <c r="X19" s="14">
        <v>0.44</v>
      </c>
      <c r="Y19" s="14">
        <v>1.22</v>
      </c>
      <c r="Z19" s="14">
        <v>0.34</v>
      </c>
      <c r="AA19" s="14">
        <v>2.2</v>
      </c>
      <c r="AB19" s="14">
        <v>0</v>
      </c>
      <c r="AC19" s="14">
        <v>0.02</v>
      </c>
      <c r="AD19" s="14">
        <v>0</v>
      </c>
      <c r="AE19" s="15">
        <f>C19-(D19+E19+F19+H19+J19+L19+M19+N19+O19+P19+Q19+R19+S19+T19+U19+V19+Y19+Z19+AA19+AB19+I19+X19+AC19+K19+AD19)</f>
        <v>3.059999999999995</v>
      </c>
      <c r="AF19" s="16" t="e">
        <f>#REF!+AE19</f>
        <v>#REF!</v>
      </c>
      <c r="AG19" s="17">
        <f>C19-SUM(D19:AE19)+G19+W19</f>
        <v>7.993605777301127E-15</v>
      </c>
      <c r="AH19" s="18">
        <v>3.55</v>
      </c>
      <c r="AI19" s="13"/>
      <c r="AJ19" s="1" t="e">
        <f>(C19+#REF!)*#REF!</f>
        <v>#REF!</v>
      </c>
      <c r="AK19" s="3"/>
      <c r="AL19" s="3"/>
      <c r="AM19" s="3"/>
      <c r="AN19" s="3"/>
      <c r="AO19" s="3"/>
      <c r="AP19" s="3"/>
      <c r="AQ19" s="3"/>
      <c r="AR19" s="3"/>
    </row>
    <row r="20" spans="1:44" ht="15">
      <c r="A20" s="11">
        <v>18</v>
      </c>
      <c r="B20" s="41" t="s">
        <v>49</v>
      </c>
      <c r="C20" s="14">
        <v>15.42</v>
      </c>
      <c r="D20" s="14">
        <v>1.71</v>
      </c>
      <c r="E20" s="14">
        <v>0.34</v>
      </c>
      <c r="F20" s="14">
        <v>0</v>
      </c>
      <c r="G20" s="42">
        <v>0.58</v>
      </c>
      <c r="H20" s="14">
        <v>3.44</v>
      </c>
      <c r="I20" s="14">
        <v>0</v>
      </c>
      <c r="J20" s="14">
        <v>0.72</v>
      </c>
      <c r="K20" s="14">
        <v>0.18</v>
      </c>
      <c r="L20" s="14">
        <v>0.19</v>
      </c>
      <c r="M20" s="14">
        <v>0.54</v>
      </c>
      <c r="N20" s="14">
        <v>0.16</v>
      </c>
      <c r="O20" s="14">
        <v>0</v>
      </c>
      <c r="P20" s="14">
        <v>0.1</v>
      </c>
      <c r="Q20" s="14">
        <v>0.04</v>
      </c>
      <c r="R20" s="14">
        <v>0</v>
      </c>
      <c r="S20" s="14">
        <v>0</v>
      </c>
      <c r="T20" s="14">
        <v>0</v>
      </c>
      <c r="U20" s="14">
        <v>0.43</v>
      </c>
      <c r="V20" s="14">
        <f t="shared" si="1"/>
        <v>2.61</v>
      </c>
      <c r="W20" s="42">
        <v>2.03</v>
      </c>
      <c r="X20" s="14">
        <v>0</v>
      </c>
      <c r="Y20" s="14">
        <v>0.92</v>
      </c>
      <c r="Z20" s="14">
        <v>0.34</v>
      </c>
      <c r="AA20" s="14">
        <v>1.64</v>
      </c>
      <c r="AB20" s="14">
        <v>0</v>
      </c>
      <c r="AC20" s="14">
        <v>0</v>
      </c>
      <c r="AD20" s="14">
        <v>0</v>
      </c>
      <c r="AE20" s="15">
        <f>C20-(D20+E20+F20+H20+J20+L20+M20+N20+O20+P20+Q20+R20+S20+T20+U20+V20+Y20+Z20+AA20+AB20+I20+X20+AC20+K20+AD20)</f>
        <v>2.0600000000000005</v>
      </c>
      <c r="AF20" s="16" t="e">
        <f>#REF!+AE20</f>
        <v>#REF!</v>
      </c>
      <c r="AG20" s="17">
        <f>C20-SUM(D20:AE20)+G20+W20</f>
        <v>0</v>
      </c>
      <c r="AH20" s="13">
        <v>3.44</v>
      </c>
      <c r="AI20" s="13"/>
      <c r="AJ20" s="1" t="e">
        <f>(C20+#REF!)*#REF!</f>
        <v>#REF!</v>
      </c>
      <c r="AK20" s="3"/>
      <c r="AL20" s="3"/>
      <c r="AM20" s="3"/>
      <c r="AN20" s="3"/>
      <c r="AO20" s="3"/>
      <c r="AP20" s="3"/>
      <c r="AQ20" s="3"/>
      <c r="AR20" s="3"/>
    </row>
    <row r="21" spans="1:44" ht="15">
      <c r="A21" s="11">
        <v>19</v>
      </c>
      <c r="B21" s="41" t="s">
        <v>50</v>
      </c>
      <c r="C21" s="14">
        <v>17.12</v>
      </c>
      <c r="D21" s="14">
        <v>2.9</v>
      </c>
      <c r="E21" s="14">
        <v>0.34</v>
      </c>
      <c r="F21" s="14">
        <v>0</v>
      </c>
      <c r="G21" s="42">
        <v>0.58</v>
      </c>
      <c r="H21" s="14">
        <v>5.45</v>
      </c>
      <c r="I21" s="14">
        <v>0</v>
      </c>
      <c r="J21" s="14">
        <v>0.14</v>
      </c>
      <c r="K21" s="14">
        <v>0.22</v>
      </c>
      <c r="L21" s="14">
        <v>0.19</v>
      </c>
      <c r="M21" s="14">
        <v>0.54</v>
      </c>
      <c r="N21" s="14">
        <v>0.16</v>
      </c>
      <c r="O21" s="14">
        <v>0</v>
      </c>
      <c r="P21" s="14">
        <v>0.1</v>
      </c>
      <c r="Q21" s="14">
        <v>0.04</v>
      </c>
      <c r="R21" s="14">
        <v>0</v>
      </c>
      <c r="S21" s="14">
        <v>0</v>
      </c>
      <c r="T21" s="14">
        <v>0</v>
      </c>
      <c r="U21" s="14">
        <v>0.43</v>
      </c>
      <c r="V21" s="14">
        <f t="shared" si="1"/>
        <v>2.61</v>
      </c>
      <c r="W21" s="42">
        <v>2.03</v>
      </c>
      <c r="X21" s="14">
        <v>0</v>
      </c>
      <c r="Y21" s="14">
        <v>0.92</v>
      </c>
      <c r="Z21" s="14">
        <v>0.34</v>
      </c>
      <c r="AA21" s="14">
        <v>1.64</v>
      </c>
      <c r="AB21" s="14">
        <v>0</v>
      </c>
      <c r="AC21" s="14">
        <v>0</v>
      </c>
      <c r="AD21" s="14">
        <v>0</v>
      </c>
      <c r="AE21" s="15">
        <f>C21-(D21+E21+F21+H21+J21+L21+M21+N21+O21+P21+Q21+R21+S21+T21+U21+V21+Y21+Z21+AA21+AB21+I21+X21+AC21+K21+AD21)</f>
        <v>1.100000000000005</v>
      </c>
      <c r="AF21" s="16" t="e">
        <f>#REF!+AE21</f>
        <v>#REF!</v>
      </c>
      <c r="AG21" s="17">
        <f>C21-SUM(D21:AE21)+G21+W21</f>
        <v>0</v>
      </c>
      <c r="AH21" s="13">
        <v>5.45</v>
      </c>
      <c r="AI21" s="13"/>
      <c r="AJ21" s="1" t="e">
        <f>(C21+#REF!)*#REF!</f>
        <v>#REF!</v>
      </c>
      <c r="AK21" s="3"/>
      <c r="AL21" s="3"/>
      <c r="AM21" s="3"/>
      <c r="AN21" s="3"/>
      <c r="AO21" s="3"/>
      <c r="AP21" s="3"/>
      <c r="AQ21" s="3"/>
      <c r="AR21" s="3"/>
    </row>
    <row r="22" spans="1:44" ht="15">
      <c r="A22" s="11">
        <v>20</v>
      </c>
      <c r="B22" s="41" t="s">
        <v>51</v>
      </c>
      <c r="C22" s="14">
        <v>14.75</v>
      </c>
      <c r="D22" s="14">
        <v>1.71</v>
      </c>
      <c r="E22" s="14">
        <v>0.34</v>
      </c>
      <c r="F22" s="14">
        <v>0</v>
      </c>
      <c r="G22" s="42">
        <v>0.58</v>
      </c>
      <c r="H22" s="14">
        <v>3</v>
      </c>
      <c r="I22" s="14">
        <v>0</v>
      </c>
      <c r="J22" s="14">
        <v>0.75</v>
      </c>
      <c r="K22" s="14">
        <v>0.02</v>
      </c>
      <c r="L22" s="14">
        <v>0.19</v>
      </c>
      <c r="M22" s="14">
        <v>0.54</v>
      </c>
      <c r="N22" s="14">
        <v>0.16</v>
      </c>
      <c r="O22" s="14">
        <v>0</v>
      </c>
      <c r="P22" s="14">
        <v>0</v>
      </c>
      <c r="Q22" s="14">
        <v>0.04</v>
      </c>
      <c r="R22" s="14">
        <v>0</v>
      </c>
      <c r="S22" s="14">
        <v>0</v>
      </c>
      <c r="T22" s="14">
        <v>0</v>
      </c>
      <c r="U22" s="14">
        <v>0.43</v>
      </c>
      <c r="V22" s="14">
        <f t="shared" si="1"/>
        <v>2.61</v>
      </c>
      <c r="W22" s="42">
        <v>2.03</v>
      </c>
      <c r="X22" s="14">
        <v>0</v>
      </c>
      <c r="Y22" s="14">
        <v>0.92</v>
      </c>
      <c r="Z22" s="14">
        <v>0.34</v>
      </c>
      <c r="AA22" s="14">
        <v>1.64</v>
      </c>
      <c r="AB22" s="14">
        <v>0</v>
      </c>
      <c r="AC22" s="14">
        <v>0</v>
      </c>
      <c r="AD22" s="14">
        <v>0</v>
      </c>
      <c r="AE22" s="15">
        <f>C22-(D22+E22+F22+H22+J22+L22+M22+N22+O22+P22+Q22+R22+S22+T22+U22+V22+Y22+Z22+AA22+AB22+I22+X22+AC22+K22+AD22)</f>
        <v>2.0600000000000005</v>
      </c>
      <c r="AF22" s="16" t="e">
        <f>#REF!+AE22</f>
        <v>#REF!</v>
      </c>
      <c r="AG22" s="17">
        <f>C22-SUM(D22:AE22)+G22+W22</f>
        <v>0</v>
      </c>
      <c r="AH22" s="13">
        <v>3</v>
      </c>
      <c r="AI22" s="13"/>
      <c r="AJ22" s="1" t="e">
        <f>(C22+#REF!)*#REF!</f>
        <v>#REF!</v>
      </c>
      <c r="AK22" s="3"/>
      <c r="AL22" s="3"/>
      <c r="AM22" s="3"/>
      <c r="AN22" s="3"/>
      <c r="AO22" s="3"/>
      <c r="AP22" s="3"/>
      <c r="AQ22" s="3"/>
      <c r="AR22" s="3"/>
    </row>
    <row r="23" spans="1:44" ht="15">
      <c r="A23" s="11">
        <v>21</v>
      </c>
      <c r="B23" s="41" t="s">
        <v>52</v>
      </c>
      <c r="C23" s="14">
        <v>16</v>
      </c>
      <c r="D23" s="14">
        <v>1.51</v>
      </c>
      <c r="E23" s="14">
        <v>0.34</v>
      </c>
      <c r="F23" s="14">
        <v>0</v>
      </c>
      <c r="G23" s="42">
        <v>0.58</v>
      </c>
      <c r="H23" s="14">
        <v>4</v>
      </c>
      <c r="I23" s="14">
        <v>0</v>
      </c>
      <c r="J23" s="14">
        <v>0.42</v>
      </c>
      <c r="K23" s="14">
        <v>0.15</v>
      </c>
      <c r="L23" s="14">
        <v>0.19</v>
      </c>
      <c r="M23" s="14">
        <v>0.54</v>
      </c>
      <c r="N23" s="14">
        <v>0.16</v>
      </c>
      <c r="O23" s="14">
        <v>0</v>
      </c>
      <c r="P23" s="14">
        <v>0</v>
      </c>
      <c r="Q23" s="14">
        <v>0.04</v>
      </c>
      <c r="R23" s="14">
        <v>0</v>
      </c>
      <c r="S23" s="14">
        <v>0</v>
      </c>
      <c r="T23" s="14">
        <v>0</v>
      </c>
      <c r="U23" s="14">
        <v>0.43</v>
      </c>
      <c r="V23" s="14">
        <f t="shared" si="1"/>
        <v>2.61</v>
      </c>
      <c r="W23" s="42">
        <v>2.03</v>
      </c>
      <c r="X23" s="14">
        <v>0</v>
      </c>
      <c r="Y23" s="14">
        <v>0.92</v>
      </c>
      <c r="Z23" s="14">
        <v>0.34</v>
      </c>
      <c r="AA23" s="14">
        <v>1.64</v>
      </c>
      <c r="AB23" s="14">
        <v>0</v>
      </c>
      <c r="AC23" s="14">
        <v>0</v>
      </c>
      <c r="AD23" s="14">
        <v>0</v>
      </c>
      <c r="AE23" s="15">
        <f>C23-(D23+E23+F23+H23+J23+L23+M23+N23+O23+P23+Q23+R23+S23+T23+U23+V23+Y23+Z23+AA23+AB23+I23+X23+AC23+K23+AD23)</f>
        <v>2.709999999999999</v>
      </c>
      <c r="AF23" s="16" t="e">
        <f>#REF!+AE23</f>
        <v>#REF!</v>
      </c>
      <c r="AG23" s="17">
        <f>C23-SUM(D23:AE23)+G23+W23</f>
        <v>0</v>
      </c>
      <c r="AH23" s="13">
        <v>4</v>
      </c>
      <c r="AI23" s="13"/>
      <c r="AJ23" s="1" t="e">
        <f>(C23+#REF!)*#REF!</f>
        <v>#REF!</v>
      </c>
      <c r="AK23" s="3"/>
      <c r="AL23" s="3"/>
      <c r="AM23" s="3"/>
      <c r="AN23" s="3"/>
      <c r="AO23" s="3"/>
      <c r="AP23" s="3"/>
      <c r="AQ23" s="3"/>
      <c r="AR23" s="3"/>
    </row>
    <row r="24" spans="1:36" ht="15">
      <c r="A24" s="11">
        <v>22</v>
      </c>
      <c r="B24" s="41" t="s">
        <v>53</v>
      </c>
      <c r="C24" s="14">
        <v>15.56</v>
      </c>
      <c r="D24" s="14">
        <v>3.01</v>
      </c>
      <c r="E24" s="14">
        <v>0.34</v>
      </c>
      <c r="F24" s="14">
        <v>0</v>
      </c>
      <c r="G24" s="42">
        <v>0.58</v>
      </c>
      <c r="H24" s="14">
        <f>AH24-AH24*2%</f>
        <v>3.4593999999999996</v>
      </c>
      <c r="I24" s="14">
        <v>0</v>
      </c>
      <c r="J24" s="14">
        <v>0.71</v>
      </c>
      <c r="K24" s="14">
        <v>0</v>
      </c>
      <c r="L24" s="14">
        <v>0.19</v>
      </c>
      <c r="M24" s="14">
        <v>0.54</v>
      </c>
      <c r="N24" s="14">
        <v>0.16</v>
      </c>
      <c r="O24" s="14">
        <v>0</v>
      </c>
      <c r="P24" s="14">
        <v>0.1</v>
      </c>
      <c r="Q24" s="14">
        <v>0.04</v>
      </c>
      <c r="R24" s="14">
        <v>0</v>
      </c>
      <c r="S24" s="14">
        <v>0</v>
      </c>
      <c r="T24" s="14">
        <v>0</v>
      </c>
      <c r="U24" s="14">
        <v>0.43</v>
      </c>
      <c r="V24" s="14">
        <f t="shared" si="1"/>
        <v>2.61</v>
      </c>
      <c r="W24" s="42">
        <v>2.03</v>
      </c>
      <c r="X24" s="14">
        <v>0</v>
      </c>
      <c r="Y24" s="14">
        <v>0.92</v>
      </c>
      <c r="Z24" s="14">
        <v>0.34</v>
      </c>
      <c r="AA24" s="14">
        <v>1.64</v>
      </c>
      <c r="AB24" s="14">
        <v>0</v>
      </c>
      <c r="AC24" s="14">
        <v>0</v>
      </c>
      <c r="AD24" s="14">
        <v>0</v>
      </c>
      <c r="AE24" s="15">
        <f>C24-(D24+E24+F24+H24+J24+L24+M24+N24+O24+P24+Q24+R24+S24+T24+U24+V24+Y24+Z24+AA24+AB24+I24+X24+AC24+K24+AD24)</f>
        <v>1.0706000000000024</v>
      </c>
      <c r="AF24" s="16" t="e">
        <f>#REF!+AE24</f>
        <v>#REF!</v>
      </c>
      <c r="AG24" s="17">
        <f>C24-SUM(D24:AE24)+G24+W24</f>
        <v>0</v>
      </c>
      <c r="AH24" s="13">
        <v>3.53</v>
      </c>
      <c r="AI24" s="13"/>
      <c r="AJ24" s="1" t="e">
        <f>(C24+#REF!)*#REF!</f>
        <v>#REF!</v>
      </c>
    </row>
    <row r="25" spans="1:36" ht="15">
      <c r="A25" s="11">
        <v>23</v>
      </c>
      <c r="B25" s="41" t="s">
        <v>54</v>
      </c>
      <c r="C25" s="14">
        <v>15.55</v>
      </c>
      <c r="D25" s="14">
        <v>1.71</v>
      </c>
      <c r="E25" s="14">
        <v>0.34</v>
      </c>
      <c r="F25" s="14">
        <v>1.14</v>
      </c>
      <c r="G25" s="42">
        <v>0</v>
      </c>
      <c r="H25" s="14">
        <v>3.14</v>
      </c>
      <c r="I25" s="14">
        <v>1.22</v>
      </c>
      <c r="J25" s="14">
        <v>1.36</v>
      </c>
      <c r="K25" s="14">
        <v>0</v>
      </c>
      <c r="L25" s="14">
        <v>0.11</v>
      </c>
      <c r="M25" s="14">
        <v>0.54</v>
      </c>
      <c r="N25" s="14">
        <v>0.16</v>
      </c>
      <c r="O25" s="14">
        <v>0</v>
      </c>
      <c r="P25" s="14">
        <v>0.1</v>
      </c>
      <c r="Q25" s="14">
        <v>0.04</v>
      </c>
      <c r="R25" s="14">
        <v>0</v>
      </c>
      <c r="S25" s="14">
        <v>0</v>
      </c>
      <c r="T25" s="14">
        <v>0</v>
      </c>
      <c r="U25" s="14">
        <v>0.55</v>
      </c>
      <c r="V25" s="14">
        <f t="shared" si="1"/>
        <v>1.63</v>
      </c>
      <c r="W25" s="42">
        <v>1.63</v>
      </c>
      <c r="X25" s="14">
        <f>'[1]КГМ'!K27</f>
        <v>0.4468955980844334</v>
      </c>
      <c r="Y25" s="14">
        <v>1.08</v>
      </c>
      <c r="Z25" s="14">
        <v>0.34</v>
      </c>
      <c r="AA25" s="14">
        <v>1.64</v>
      </c>
      <c r="AB25" s="14">
        <v>0</v>
      </c>
      <c r="AC25" s="14">
        <v>0</v>
      </c>
      <c r="AD25" s="14">
        <v>0</v>
      </c>
      <c r="AE25" s="15">
        <f>C25-(D25+E25+F25+H25+J25+L25+M25+N25+O25+P25+Q25+R25+S25+T25+U25+V25+Y25+Z25+AA25+AB25+I25+X25+AC25+K25+AD25)</f>
        <v>0.0031044019155661573</v>
      </c>
      <c r="AF25" s="16" t="e">
        <f>#REF!+AE25</f>
        <v>#REF!</v>
      </c>
      <c r="AG25" s="17">
        <f>C25-SUM(D25:AE25)+G25+W25</f>
        <v>0</v>
      </c>
      <c r="AH25" s="13">
        <v>3.14</v>
      </c>
      <c r="AI25" s="13"/>
      <c r="AJ25" s="1" t="e">
        <f>(C25+#REF!)*#REF!</f>
        <v>#REF!</v>
      </c>
    </row>
    <row r="26" spans="1:36" ht="15">
      <c r="A26" s="11">
        <v>24</v>
      </c>
      <c r="B26" s="41" t="s">
        <v>55</v>
      </c>
      <c r="C26" s="14">
        <v>13.89</v>
      </c>
      <c r="D26" s="14">
        <v>2.21</v>
      </c>
      <c r="E26" s="14">
        <v>0.34</v>
      </c>
      <c r="F26" s="14">
        <v>0</v>
      </c>
      <c r="G26" s="42">
        <v>0.58</v>
      </c>
      <c r="H26" s="14">
        <f>AH26-AH26*2%</f>
        <v>3.4888</v>
      </c>
      <c r="I26" s="14">
        <v>0</v>
      </c>
      <c r="J26" s="14">
        <v>0.94</v>
      </c>
      <c r="K26" s="14">
        <v>0</v>
      </c>
      <c r="L26" s="14">
        <v>0.19</v>
      </c>
      <c r="M26" s="14">
        <v>0</v>
      </c>
      <c r="N26" s="14">
        <v>0.16</v>
      </c>
      <c r="O26" s="14">
        <v>0</v>
      </c>
      <c r="P26" s="14">
        <v>0.1</v>
      </c>
      <c r="Q26" s="14">
        <v>0.04</v>
      </c>
      <c r="R26" s="14">
        <v>0</v>
      </c>
      <c r="S26" s="14">
        <v>0</v>
      </c>
      <c r="T26" s="14">
        <v>0</v>
      </c>
      <c r="U26" s="14">
        <v>0.43</v>
      </c>
      <c r="V26" s="14">
        <f t="shared" si="1"/>
        <v>2.61</v>
      </c>
      <c r="W26" s="42">
        <v>2.03</v>
      </c>
      <c r="X26" s="14">
        <v>0</v>
      </c>
      <c r="Y26" s="14">
        <v>0.92</v>
      </c>
      <c r="Z26" s="14">
        <v>0.34</v>
      </c>
      <c r="AA26" s="14">
        <v>1.64</v>
      </c>
      <c r="AB26" s="14">
        <v>0</v>
      </c>
      <c r="AC26" s="14">
        <v>0</v>
      </c>
      <c r="AD26" s="14">
        <v>0</v>
      </c>
      <c r="AE26" s="15">
        <f>C26-(D26+E26+F26+H26+J26+L26+M26+N26+O26+P26+Q26+R26+S26+T26+U26+V26+Y26+Z26+AA26+AB26+I26+X26+AC26+K26+AD26)</f>
        <v>0.4812000000000012</v>
      </c>
      <c r="AF26" s="16" t="e">
        <f>#REF!+AE26</f>
        <v>#REF!</v>
      </c>
      <c r="AG26" s="17">
        <f>C26-SUM(D26:AE26)+G26+W26</f>
        <v>0</v>
      </c>
      <c r="AH26" s="13">
        <v>3.56</v>
      </c>
      <c r="AI26" s="13"/>
      <c r="AJ26" s="1" t="e">
        <f>(C26+#REF!)*#REF!</f>
        <v>#REF!</v>
      </c>
    </row>
    <row r="27" spans="1:36" ht="15">
      <c r="A27" s="11">
        <v>25</v>
      </c>
      <c r="B27" s="41" t="s">
        <v>56</v>
      </c>
      <c r="C27" s="14">
        <v>12.57</v>
      </c>
      <c r="D27" s="14">
        <v>0.84</v>
      </c>
      <c r="E27" s="14">
        <v>0.34</v>
      </c>
      <c r="F27" s="14">
        <v>0</v>
      </c>
      <c r="G27" s="42">
        <v>0.58</v>
      </c>
      <c r="H27" s="14">
        <f>AH27-AH27*2%</f>
        <v>3.675</v>
      </c>
      <c r="I27" s="14">
        <v>0</v>
      </c>
      <c r="J27" s="14">
        <v>0.75</v>
      </c>
      <c r="K27" s="14">
        <v>0</v>
      </c>
      <c r="L27" s="14">
        <v>0.19</v>
      </c>
      <c r="M27" s="14">
        <v>0.54</v>
      </c>
      <c r="N27" s="14">
        <v>0.16</v>
      </c>
      <c r="O27" s="14">
        <v>0</v>
      </c>
      <c r="P27" s="14">
        <v>0.1</v>
      </c>
      <c r="Q27" s="14">
        <v>0.04</v>
      </c>
      <c r="R27" s="14">
        <v>0</v>
      </c>
      <c r="S27" s="14">
        <v>0</v>
      </c>
      <c r="T27" s="14">
        <v>0</v>
      </c>
      <c r="U27" s="14">
        <v>0.43</v>
      </c>
      <c r="V27" s="14">
        <f t="shared" si="1"/>
        <v>2.61</v>
      </c>
      <c r="W27" s="42">
        <v>2.03</v>
      </c>
      <c r="X27" s="14">
        <v>0</v>
      </c>
      <c r="Y27" s="14">
        <v>0.92</v>
      </c>
      <c r="Z27" s="14">
        <v>0.34</v>
      </c>
      <c r="AA27" s="14">
        <v>1.64</v>
      </c>
      <c r="AB27" s="14">
        <v>0</v>
      </c>
      <c r="AC27" s="14">
        <v>0</v>
      </c>
      <c r="AD27" s="14">
        <v>0</v>
      </c>
      <c r="AE27" s="15">
        <f>C27-(D27+E27+F27+H27+J27+L27+M27+N27+O27+P27+Q27+R27+S27+T27+U27+V27+Y27+Z27+AA27+AB27+I27+X27+AC27+K27+AD27)</f>
        <v>-0.004999999999999005</v>
      </c>
      <c r="AF27" s="16" t="e">
        <f>#REF!+AE27</f>
        <v>#REF!</v>
      </c>
      <c r="AG27" s="17">
        <f>C27-SUM(D27:AE27)+G27+W27</f>
        <v>0</v>
      </c>
      <c r="AH27" s="13">
        <v>3.75</v>
      </c>
      <c r="AI27" s="13"/>
      <c r="AJ27" s="1" t="e">
        <f>(C27+#REF!)*#REF!</f>
        <v>#REF!</v>
      </c>
    </row>
    <row r="28" spans="1:36" ht="15">
      <c r="A28" s="11">
        <v>26</v>
      </c>
      <c r="B28" s="41" t="s">
        <v>57</v>
      </c>
      <c r="C28" s="14">
        <v>15.55</v>
      </c>
      <c r="D28" s="14">
        <v>1.71</v>
      </c>
      <c r="E28" s="14">
        <v>0.34</v>
      </c>
      <c r="F28" s="14">
        <v>1.14</v>
      </c>
      <c r="G28" s="42">
        <v>0</v>
      </c>
      <c r="H28" s="14">
        <v>3.14</v>
      </c>
      <c r="I28" s="14">
        <v>1.16</v>
      </c>
      <c r="J28" s="14">
        <v>1.36</v>
      </c>
      <c r="K28" s="14">
        <v>0</v>
      </c>
      <c r="L28" s="14">
        <v>0.11</v>
      </c>
      <c r="M28" s="14">
        <v>0.54</v>
      </c>
      <c r="N28" s="14">
        <v>0.16</v>
      </c>
      <c r="O28" s="14">
        <v>0</v>
      </c>
      <c r="P28" s="14">
        <v>0.1</v>
      </c>
      <c r="Q28" s="14">
        <v>0.04</v>
      </c>
      <c r="R28" s="14">
        <v>0</v>
      </c>
      <c r="S28" s="14">
        <v>0</v>
      </c>
      <c r="T28" s="14">
        <v>0</v>
      </c>
      <c r="U28" s="14">
        <v>0.55</v>
      </c>
      <c r="V28" s="14">
        <f t="shared" si="1"/>
        <v>1.63</v>
      </c>
      <c r="W28" s="42">
        <v>1.63</v>
      </c>
      <c r="X28" s="14">
        <f>'[1]КГМ'!K30</f>
        <v>0.5115553493501167</v>
      </c>
      <c r="Y28" s="14">
        <v>1.08</v>
      </c>
      <c r="Z28" s="14">
        <v>0.34</v>
      </c>
      <c r="AA28" s="14">
        <v>1.64</v>
      </c>
      <c r="AB28" s="14">
        <v>0</v>
      </c>
      <c r="AC28" s="14">
        <v>0</v>
      </c>
      <c r="AD28" s="14">
        <v>0</v>
      </c>
      <c r="AE28" s="15">
        <f>C28-(D28+E28+F28+H28+J28+L28+M28+N28+O28+P28+Q28+R28+S28+T28+U28+V28+Y28+Z28+AA28+AB28+I28+X28+AC28+K28+AD28)</f>
        <v>-0.001555349350116586</v>
      </c>
      <c r="AF28" s="16" t="e">
        <f>#REF!+AE28</f>
        <v>#REF!</v>
      </c>
      <c r="AG28" s="17">
        <f>C28-SUM(D28:AE28)+G28+W28</f>
        <v>0</v>
      </c>
      <c r="AH28" s="13">
        <v>3.14</v>
      </c>
      <c r="AI28" s="13"/>
      <c r="AJ28" s="1" t="e">
        <f>(C28+#REF!)*#REF!</f>
        <v>#REF!</v>
      </c>
    </row>
    <row r="29" spans="1:36" ht="15">
      <c r="A29" s="11">
        <v>27</v>
      </c>
      <c r="B29" s="41" t="s">
        <v>58</v>
      </c>
      <c r="C29" s="14">
        <v>13.8</v>
      </c>
      <c r="D29" s="14">
        <v>2.34</v>
      </c>
      <c r="E29" s="14">
        <v>0.34</v>
      </c>
      <c r="F29" s="14">
        <v>0</v>
      </c>
      <c r="G29" s="42">
        <v>0.58</v>
      </c>
      <c r="H29" s="14">
        <f>AH29-AH29*2%</f>
        <v>3.4006000000000003</v>
      </c>
      <c r="I29" s="14">
        <v>0</v>
      </c>
      <c r="J29" s="14">
        <v>0.6</v>
      </c>
      <c r="K29" s="14">
        <v>0</v>
      </c>
      <c r="L29" s="14">
        <v>0.19</v>
      </c>
      <c r="M29" s="14">
        <v>0.54</v>
      </c>
      <c r="N29" s="14">
        <v>0.16</v>
      </c>
      <c r="O29" s="14">
        <v>0</v>
      </c>
      <c r="P29" s="14">
        <v>0.1</v>
      </c>
      <c r="Q29" s="14">
        <v>0.04</v>
      </c>
      <c r="R29" s="14">
        <v>0</v>
      </c>
      <c r="S29" s="14">
        <v>0</v>
      </c>
      <c r="T29" s="14">
        <v>0</v>
      </c>
      <c r="U29" s="14">
        <v>0.43</v>
      </c>
      <c r="V29" s="14">
        <f t="shared" si="1"/>
        <v>2.61</v>
      </c>
      <c r="W29" s="42">
        <v>2.03</v>
      </c>
      <c r="X29" s="14">
        <v>0</v>
      </c>
      <c r="Y29" s="14">
        <v>0.92</v>
      </c>
      <c r="Z29" s="14">
        <v>0.34</v>
      </c>
      <c r="AA29" s="14">
        <v>1.64</v>
      </c>
      <c r="AB29" s="14">
        <v>0</v>
      </c>
      <c r="AC29" s="14">
        <v>0</v>
      </c>
      <c r="AD29" s="14">
        <v>0</v>
      </c>
      <c r="AE29" s="15">
        <f>C29-(D29+E29+F29+H29+J29+L29+M29+N29+O29+P29+Q29+R29+S29+T29+U29+V29+Y29+Z29+AA29+AB29+I29+X29+AC29+K29+AD29)</f>
        <v>0.14939999999999998</v>
      </c>
      <c r="AF29" s="16" t="e">
        <f>#REF!+AE29</f>
        <v>#REF!</v>
      </c>
      <c r="AG29" s="17">
        <f>C29-SUM(D29:AE29)+G29+W29</f>
        <v>3.9968028886505635E-15</v>
      </c>
      <c r="AH29" s="13">
        <v>3.47</v>
      </c>
      <c r="AI29" s="13"/>
      <c r="AJ29" s="1" t="e">
        <f>(C29+#REF!)*#REF!</f>
        <v>#REF!</v>
      </c>
    </row>
    <row r="30" spans="1:44" s="19" customFormat="1" ht="15">
      <c r="A30" s="11">
        <v>28</v>
      </c>
      <c r="B30" s="41" t="s">
        <v>59</v>
      </c>
      <c r="C30" s="14">
        <v>14.62</v>
      </c>
      <c r="D30" s="14">
        <v>2.24</v>
      </c>
      <c r="E30" s="14">
        <v>0.34</v>
      </c>
      <c r="F30" s="14">
        <v>0</v>
      </c>
      <c r="G30" s="42">
        <v>0.58</v>
      </c>
      <c r="H30" s="14">
        <f>AH30-AH30*2%</f>
        <v>2.989</v>
      </c>
      <c r="I30" s="14">
        <v>0</v>
      </c>
      <c r="J30" s="14">
        <v>1</v>
      </c>
      <c r="K30" s="14">
        <v>0</v>
      </c>
      <c r="L30" s="14">
        <v>0.19</v>
      </c>
      <c r="M30" s="14">
        <v>0.54</v>
      </c>
      <c r="N30" s="14">
        <v>0.16</v>
      </c>
      <c r="O30" s="14">
        <v>0</v>
      </c>
      <c r="P30" s="14">
        <v>0.1</v>
      </c>
      <c r="Q30" s="14">
        <v>0.04</v>
      </c>
      <c r="R30" s="14">
        <v>0</v>
      </c>
      <c r="S30" s="14">
        <v>0</v>
      </c>
      <c r="T30" s="14">
        <v>0</v>
      </c>
      <c r="U30" s="14">
        <v>0.43</v>
      </c>
      <c r="V30" s="14">
        <f t="shared" si="1"/>
        <v>2.61</v>
      </c>
      <c r="W30" s="42">
        <v>2.03</v>
      </c>
      <c r="X30" s="14">
        <v>0</v>
      </c>
      <c r="Y30" s="14">
        <v>0.92</v>
      </c>
      <c r="Z30" s="14">
        <v>0.34</v>
      </c>
      <c r="AA30" s="14">
        <v>1.64</v>
      </c>
      <c r="AB30" s="14">
        <v>0</v>
      </c>
      <c r="AC30" s="14">
        <v>0</v>
      </c>
      <c r="AD30" s="14">
        <v>0</v>
      </c>
      <c r="AE30" s="15">
        <f>C30-(D30+E30+F30+H30+J30+L30+M30+N30+O30+P30+Q30+R30+S30+T30+U30+V30+Y30+Z30+AA30+AB30+I30+X30+AC30+K30+AD30)</f>
        <v>1.0809999999999995</v>
      </c>
      <c r="AF30" s="16" t="e">
        <f>#REF!+AE30</f>
        <v>#REF!</v>
      </c>
      <c r="AG30" s="17">
        <f>C30-SUM(D30:AE30)+G30+W30</f>
        <v>0</v>
      </c>
      <c r="AH30" s="13">
        <v>3.05</v>
      </c>
      <c r="AI30" s="13"/>
      <c r="AJ30" s="1" t="e">
        <f>(C30+#REF!)*#REF!</f>
        <v>#REF!</v>
      </c>
      <c r="AK30" s="2"/>
      <c r="AL30" s="2"/>
      <c r="AM30" s="2"/>
      <c r="AN30" s="2"/>
      <c r="AO30" s="2"/>
      <c r="AP30" s="2"/>
      <c r="AQ30" s="2"/>
      <c r="AR30" s="2"/>
    </row>
    <row r="31" spans="1:36" s="19" customFormat="1" ht="15">
      <c r="A31" s="11">
        <v>29</v>
      </c>
      <c r="B31" s="41" t="s">
        <v>60</v>
      </c>
      <c r="C31" s="14">
        <v>14.85</v>
      </c>
      <c r="D31" s="14">
        <v>0.92</v>
      </c>
      <c r="E31" s="14">
        <v>0.34</v>
      </c>
      <c r="F31" s="14">
        <v>0</v>
      </c>
      <c r="G31" s="42">
        <v>0.58</v>
      </c>
      <c r="H31" s="14">
        <v>4.34</v>
      </c>
      <c r="I31" s="14">
        <v>0</v>
      </c>
      <c r="J31" s="14">
        <v>0</v>
      </c>
      <c r="K31" s="14">
        <v>0.19</v>
      </c>
      <c r="L31" s="14">
        <v>0.19</v>
      </c>
      <c r="M31" s="14">
        <v>0</v>
      </c>
      <c r="N31" s="14">
        <v>0.16</v>
      </c>
      <c r="O31" s="14">
        <v>0</v>
      </c>
      <c r="P31" s="14">
        <v>0.12</v>
      </c>
      <c r="Q31" s="14">
        <v>0.05</v>
      </c>
      <c r="R31" s="14">
        <v>0</v>
      </c>
      <c r="S31" s="14">
        <v>0</v>
      </c>
      <c r="T31" s="14">
        <v>0</v>
      </c>
      <c r="U31" s="14">
        <v>0.43</v>
      </c>
      <c r="V31" s="14">
        <f t="shared" si="1"/>
        <v>2.61</v>
      </c>
      <c r="W31" s="42">
        <v>2.03</v>
      </c>
      <c r="X31" s="14">
        <v>0</v>
      </c>
      <c r="Y31" s="14">
        <v>0.92</v>
      </c>
      <c r="Z31" s="14">
        <v>0.34</v>
      </c>
      <c r="AA31" s="14">
        <v>1.64</v>
      </c>
      <c r="AB31" s="14">
        <v>0</v>
      </c>
      <c r="AC31" s="14">
        <v>0</v>
      </c>
      <c r="AD31" s="14">
        <v>0</v>
      </c>
      <c r="AE31" s="15">
        <f>C31-(D31+E31+F31+H31+J31+L31+M31+N31+O31+P31+Q31+R31+S31+T31+U31+V31+Y31+Z31+AA31+AB31+I31+X31+AC31+K31+AD31)</f>
        <v>2.5999999999999996</v>
      </c>
      <c r="AF31" s="16" t="e">
        <f>#REF!+AE31</f>
        <v>#REF!</v>
      </c>
      <c r="AG31" s="17">
        <f>C31-SUM(D31:AE31)+G31+W31</f>
        <v>0</v>
      </c>
      <c r="AH31" s="13">
        <v>4.34</v>
      </c>
      <c r="AI31" s="13"/>
      <c r="AJ31" s="1" t="e">
        <f>(C31+#REF!)*#REF!</f>
        <v>#REF!</v>
      </c>
    </row>
    <row r="32" spans="1:36" s="19" customFormat="1" ht="15">
      <c r="A32" s="11">
        <v>30</v>
      </c>
      <c r="B32" s="41" t="s">
        <v>61</v>
      </c>
      <c r="C32" s="14">
        <v>21.56</v>
      </c>
      <c r="D32" s="14">
        <v>1.41</v>
      </c>
      <c r="E32" s="14">
        <v>0.34</v>
      </c>
      <c r="F32" s="14">
        <v>1.14</v>
      </c>
      <c r="G32" s="42">
        <v>0</v>
      </c>
      <c r="H32" s="14">
        <v>3.99</v>
      </c>
      <c r="I32" s="14">
        <v>0</v>
      </c>
      <c r="J32" s="14">
        <v>0.39</v>
      </c>
      <c r="K32" s="14">
        <v>0.2</v>
      </c>
      <c r="L32" s="14">
        <v>0.11</v>
      </c>
      <c r="M32" s="14">
        <v>0</v>
      </c>
      <c r="N32" s="14">
        <v>0.16</v>
      </c>
      <c r="O32" s="14">
        <v>0</v>
      </c>
      <c r="P32" s="14">
        <v>0.1</v>
      </c>
      <c r="Q32" s="14">
        <v>0.04</v>
      </c>
      <c r="R32" s="14">
        <f>'[2]Лифт-2015'!G6</f>
        <v>2.736439233829504</v>
      </c>
      <c r="S32" s="14">
        <f>'[1]Лифт-2015'!L6</f>
        <v>0</v>
      </c>
      <c r="T32" s="14">
        <f>'[1]Лифт-2015'!P6</f>
        <v>0.05279565158768707</v>
      </c>
      <c r="U32" s="14">
        <v>0.94</v>
      </c>
      <c r="V32" s="14">
        <f t="shared" si="1"/>
        <v>1.63</v>
      </c>
      <c r="W32" s="42">
        <v>1.63</v>
      </c>
      <c r="X32" s="14">
        <f>'[1]КГМ'!K34</f>
        <v>0.46932427639718766</v>
      </c>
      <c r="Y32" s="14">
        <v>1.22</v>
      </c>
      <c r="Z32" s="14">
        <v>0.34</v>
      </c>
      <c r="AA32" s="14">
        <v>2.2</v>
      </c>
      <c r="AB32" s="14">
        <v>0</v>
      </c>
      <c r="AC32" s="14">
        <f>'[1]Лифт-страх.'!G6</f>
        <v>0.02436722380970173</v>
      </c>
      <c r="AD32" s="14">
        <v>0</v>
      </c>
      <c r="AE32" s="15">
        <f>C32-(D32+E32+F32+H32+J32+L32+M32+N32+O32+P32+Q32+R32+S32+T32+U32+V32+Y32+Z32+AA32+AB32+I32+X32+AC32+K32+AD32)</f>
        <v>4.067073614375918</v>
      </c>
      <c r="AF32" s="16" t="e">
        <f>#REF!+AE32</f>
        <v>#REF!</v>
      </c>
      <c r="AG32" s="17">
        <f>C32-SUM(D32:AE32)+G32+W32</f>
        <v>4.440892098500626E-15</v>
      </c>
      <c r="AH32" s="18">
        <v>3.99</v>
      </c>
      <c r="AI32" s="13"/>
      <c r="AJ32" s="1" t="e">
        <f>(C32+#REF!)*#REF!</f>
        <v>#REF!</v>
      </c>
    </row>
    <row r="33" spans="1:44" s="19" customFormat="1" ht="15">
      <c r="A33" s="11">
        <v>31</v>
      </c>
      <c r="B33" s="41" t="s">
        <v>62</v>
      </c>
      <c r="C33" s="14">
        <v>15.66</v>
      </c>
      <c r="D33" s="14">
        <v>1.32</v>
      </c>
      <c r="E33" s="14">
        <v>0.34</v>
      </c>
      <c r="F33" s="14">
        <v>0</v>
      </c>
      <c r="G33" s="42">
        <v>0.58</v>
      </c>
      <c r="H33" s="14">
        <f>AH33-AH33*2%</f>
        <v>3.3614</v>
      </c>
      <c r="I33" s="14">
        <v>0</v>
      </c>
      <c r="J33" s="14">
        <v>0.97</v>
      </c>
      <c r="K33" s="14">
        <v>0</v>
      </c>
      <c r="L33" s="14">
        <v>0.19</v>
      </c>
      <c r="M33" s="14">
        <v>0.54</v>
      </c>
      <c r="N33" s="14">
        <v>0.16</v>
      </c>
      <c r="O33" s="14">
        <v>0</v>
      </c>
      <c r="P33" s="14">
        <v>0.1</v>
      </c>
      <c r="Q33" s="14">
        <v>0.04</v>
      </c>
      <c r="R33" s="14">
        <v>0</v>
      </c>
      <c r="S33" s="14">
        <v>0</v>
      </c>
      <c r="T33" s="14">
        <v>0</v>
      </c>
      <c r="U33" s="14">
        <v>0.43</v>
      </c>
      <c r="V33" s="14">
        <f t="shared" si="1"/>
        <v>2.61</v>
      </c>
      <c r="W33" s="42">
        <v>2.03</v>
      </c>
      <c r="X33" s="14">
        <v>0</v>
      </c>
      <c r="Y33" s="14">
        <v>0.92</v>
      </c>
      <c r="Z33" s="14">
        <v>0.34</v>
      </c>
      <c r="AA33" s="14">
        <v>1.64</v>
      </c>
      <c r="AB33" s="14">
        <v>0</v>
      </c>
      <c r="AC33" s="14">
        <v>0</v>
      </c>
      <c r="AD33" s="14">
        <v>0</v>
      </c>
      <c r="AE33" s="15">
        <f>C33-(D33+E33+F33+H33+J33+L33+M33+N33+O33+P33+Q33+R33+S33+T33+U33+V33+Y33+Z33+AA33+AB33+I33+X33+AC33+K33+AD33)</f>
        <v>2.6986000000000008</v>
      </c>
      <c r="AF33" s="16" t="e">
        <f>#REF!+AE33</f>
        <v>#REF!</v>
      </c>
      <c r="AG33" s="17">
        <f>C33-SUM(D33:AE33)+G33+W33</f>
        <v>0</v>
      </c>
      <c r="AH33" s="13">
        <v>3.43</v>
      </c>
      <c r="AI33" s="13"/>
      <c r="AJ33" s="1" t="e">
        <f>(C33+#REF!)*#REF!</f>
        <v>#REF!</v>
      </c>
      <c r="AK33" s="2"/>
      <c r="AL33" s="2"/>
      <c r="AM33" s="2"/>
      <c r="AN33" s="2"/>
      <c r="AO33" s="2"/>
      <c r="AP33" s="2"/>
      <c r="AQ33" s="2"/>
      <c r="AR33" s="2"/>
    </row>
    <row r="34" spans="1:36" s="19" customFormat="1" ht="15">
      <c r="A34" s="11">
        <v>32</v>
      </c>
      <c r="B34" s="41" t="s">
        <v>63</v>
      </c>
      <c r="C34" s="14">
        <v>16.94</v>
      </c>
      <c r="D34" s="14">
        <v>1.71</v>
      </c>
      <c r="E34" s="14">
        <v>0.34</v>
      </c>
      <c r="F34" s="14">
        <v>0</v>
      </c>
      <c r="G34" s="42">
        <v>0.58</v>
      </c>
      <c r="H34" s="14">
        <v>4.52</v>
      </c>
      <c r="I34" s="14">
        <v>0</v>
      </c>
      <c r="J34" s="14">
        <v>0.67</v>
      </c>
      <c r="K34" s="14">
        <v>0.17</v>
      </c>
      <c r="L34" s="14">
        <v>0.19</v>
      </c>
      <c r="M34" s="14">
        <v>0.54</v>
      </c>
      <c r="N34" s="14">
        <v>0.16</v>
      </c>
      <c r="O34" s="14">
        <v>0</v>
      </c>
      <c r="P34" s="14">
        <v>0.1</v>
      </c>
      <c r="Q34" s="14">
        <v>0.04</v>
      </c>
      <c r="R34" s="14">
        <v>0</v>
      </c>
      <c r="S34" s="14">
        <v>0</v>
      </c>
      <c r="T34" s="14">
        <v>0</v>
      </c>
      <c r="U34" s="14">
        <v>0.43</v>
      </c>
      <c r="V34" s="14">
        <f t="shared" si="1"/>
        <v>2.61</v>
      </c>
      <c r="W34" s="42">
        <v>2.03</v>
      </c>
      <c r="X34" s="14">
        <v>0</v>
      </c>
      <c r="Y34" s="14">
        <v>0.92</v>
      </c>
      <c r="Z34" s="14">
        <v>0.34</v>
      </c>
      <c r="AA34" s="14">
        <v>1.64</v>
      </c>
      <c r="AB34" s="14">
        <v>0</v>
      </c>
      <c r="AC34" s="14">
        <v>0</v>
      </c>
      <c r="AD34" s="14">
        <v>0</v>
      </c>
      <c r="AE34" s="15">
        <f>C34-(D34+E34+F34+H34+J34+L34+M34+N34+O34+P34+Q34+R34+S34+T34+U34+V34+Y34+Z34+AA34+AB34+I34+X34+AC34+K34+AD34)</f>
        <v>2.560000000000004</v>
      </c>
      <c r="AF34" s="16" t="e">
        <f>#REF!+AE34</f>
        <v>#REF!</v>
      </c>
      <c r="AG34" s="17">
        <f>C34-SUM(D34:AE34)+G34+W34</f>
        <v>3.9968028886505635E-15</v>
      </c>
      <c r="AH34" s="13">
        <v>4.52</v>
      </c>
      <c r="AI34" s="13"/>
      <c r="AJ34" s="1" t="e">
        <f>(C34+#REF!)*#REF!</f>
        <v>#REF!</v>
      </c>
    </row>
    <row r="35" spans="1:36" s="19" customFormat="1" ht="15">
      <c r="A35" s="11">
        <v>33</v>
      </c>
      <c r="B35" s="41" t="s">
        <v>64</v>
      </c>
      <c r="C35" s="14">
        <v>15.14</v>
      </c>
      <c r="D35" s="14">
        <v>1.71</v>
      </c>
      <c r="E35" s="14">
        <v>0.34</v>
      </c>
      <c r="F35" s="14">
        <v>0</v>
      </c>
      <c r="G35" s="42">
        <v>0.58</v>
      </c>
      <c r="H35" s="14">
        <v>3.36</v>
      </c>
      <c r="I35" s="14">
        <v>0</v>
      </c>
      <c r="J35" s="14">
        <v>0.68</v>
      </c>
      <c r="K35" s="14">
        <v>0.12</v>
      </c>
      <c r="L35" s="14">
        <v>0.19</v>
      </c>
      <c r="M35" s="14">
        <v>0.54</v>
      </c>
      <c r="N35" s="14">
        <v>0.16</v>
      </c>
      <c r="O35" s="14">
        <v>0</v>
      </c>
      <c r="P35" s="14">
        <v>0.1</v>
      </c>
      <c r="Q35" s="14">
        <v>0.04</v>
      </c>
      <c r="R35" s="14">
        <v>0</v>
      </c>
      <c r="S35" s="14">
        <v>0</v>
      </c>
      <c r="T35" s="14">
        <v>0</v>
      </c>
      <c r="U35" s="14">
        <v>0.43</v>
      </c>
      <c r="V35" s="14">
        <f t="shared" si="1"/>
        <v>2.61</v>
      </c>
      <c r="W35" s="42">
        <v>2.03</v>
      </c>
      <c r="X35" s="14">
        <v>0</v>
      </c>
      <c r="Y35" s="14">
        <v>0.92</v>
      </c>
      <c r="Z35" s="14">
        <v>0.34</v>
      </c>
      <c r="AA35" s="14">
        <v>1.54</v>
      </c>
      <c r="AB35" s="14">
        <v>0</v>
      </c>
      <c r="AC35" s="14">
        <v>0</v>
      </c>
      <c r="AD35" s="14">
        <v>0</v>
      </c>
      <c r="AE35" s="15">
        <f>C35-(D35+E35+F35+H35+J35+L35+M35+N35+O35+P35+Q35+R35+S35+T35+U35+V35+Y35+Z35+AA35+AB35+I35+X35+AC35+K35+AD35)</f>
        <v>2.0600000000000005</v>
      </c>
      <c r="AF35" s="16" t="e">
        <f>#REF!+AE35</f>
        <v>#REF!</v>
      </c>
      <c r="AG35" s="17">
        <f>C35-SUM(D35:AE35)+G35+W35</f>
        <v>0</v>
      </c>
      <c r="AH35" s="13">
        <v>3.36</v>
      </c>
      <c r="AI35" s="13"/>
      <c r="AJ35" s="1" t="e">
        <f>(C35+#REF!)*#REF!</f>
        <v>#REF!</v>
      </c>
    </row>
    <row r="36" spans="1:36" s="19" customFormat="1" ht="15">
      <c r="A36" s="11">
        <v>34</v>
      </c>
      <c r="B36" s="41" t="s">
        <v>65</v>
      </c>
      <c r="C36" s="14">
        <v>18</v>
      </c>
      <c r="D36" s="14">
        <v>1.71</v>
      </c>
      <c r="E36" s="14">
        <v>0.34</v>
      </c>
      <c r="F36" s="14">
        <v>0</v>
      </c>
      <c r="G36" s="42">
        <v>0.58</v>
      </c>
      <c r="H36" s="14">
        <v>4.52</v>
      </c>
      <c r="I36" s="14">
        <v>0</v>
      </c>
      <c r="J36" s="14">
        <v>0.1</v>
      </c>
      <c r="K36" s="14">
        <v>0.4</v>
      </c>
      <c r="L36" s="14">
        <v>0.19</v>
      </c>
      <c r="M36" s="14">
        <v>0.54</v>
      </c>
      <c r="N36" s="14">
        <v>0.16</v>
      </c>
      <c r="O36" s="14">
        <v>0</v>
      </c>
      <c r="P36" s="14">
        <v>0.1</v>
      </c>
      <c r="Q36" s="14">
        <v>0.04</v>
      </c>
      <c r="R36" s="14">
        <v>0</v>
      </c>
      <c r="S36" s="14">
        <v>0</v>
      </c>
      <c r="T36" s="14">
        <v>0</v>
      </c>
      <c r="U36" s="14">
        <v>0.43</v>
      </c>
      <c r="V36" s="14">
        <f t="shared" si="1"/>
        <v>2.61</v>
      </c>
      <c r="W36" s="42">
        <v>2.03</v>
      </c>
      <c r="X36" s="14">
        <v>0</v>
      </c>
      <c r="Y36" s="14">
        <v>0.92</v>
      </c>
      <c r="Z36" s="14">
        <v>0.34</v>
      </c>
      <c r="AA36" s="14">
        <v>1.64</v>
      </c>
      <c r="AB36" s="14">
        <v>0</v>
      </c>
      <c r="AC36" s="14">
        <v>0</v>
      </c>
      <c r="AD36" s="14">
        <v>0</v>
      </c>
      <c r="AE36" s="15">
        <f>C36-(D36+E36+F36+H36+J36+L36+M36+N36+O36+P36+Q36+R36+S36+T36+U36+V36+Y36+Z36+AA36+AB36+I36+X36+AC36+K36+AD36)</f>
        <v>3.960000000000001</v>
      </c>
      <c r="AF36" s="16" t="e">
        <f>#REF!+AE36</f>
        <v>#REF!</v>
      </c>
      <c r="AG36" s="17">
        <f>C36-SUM(D36:AE36)+G36+W36</f>
        <v>3.9968028886505635E-15</v>
      </c>
      <c r="AH36" s="13">
        <v>4.52</v>
      </c>
      <c r="AI36" s="13"/>
      <c r="AJ36" s="1" t="e">
        <f>(C36+#REF!)*#REF!</f>
        <v>#REF!</v>
      </c>
    </row>
    <row r="37" spans="1:44" s="19" customFormat="1" ht="15">
      <c r="A37" s="11">
        <v>35</v>
      </c>
      <c r="B37" s="41" t="s">
        <v>66</v>
      </c>
      <c r="C37" s="14">
        <v>21.47</v>
      </c>
      <c r="D37" s="14">
        <v>1.41</v>
      </c>
      <c r="E37" s="14">
        <v>0.34</v>
      </c>
      <c r="F37" s="14">
        <v>1.14</v>
      </c>
      <c r="G37" s="42">
        <v>0</v>
      </c>
      <c r="H37" s="14">
        <v>3.72</v>
      </c>
      <c r="I37" s="14">
        <v>3.36</v>
      </c>
      <c r="J37" s="14">
        <v>0.78</v>
      </c>
      <c r="K37" s="14">
        <v>0</v>
      </c>
      <c r="L37" s="14">
        <v>0.11</v>
      </c>
      <c r="M37" s="14">
        <v>0.54</v>
      </c>
      <c r="N37" s="14">
        <v>0.16</v>
      </c>
      <c r="O37" s="14">
        <v>0</v>
      </c>
      <c r="P37" s="14">
        <v>0.1</v>
      </c>
      <c r="Q37" s="14">
        <v>0.04</v>
      </c>
      <c r="R37" s="14">
        <f>'[2]Лифт-2015'!G7</f>
        <v>2.7454818528457583</v>
      </c>
      <c r="S37" s="14">
        <f>'[1]Лифт-2015'!L7</f>
        <v>0.17113422056919245</v>
      </c>
      <c r="T37" s="14">
        <f>'[1]Лифт-2015'!P7</f>
        <v>0.052970115890464325</v>
      </c>
      <c r="U37" s="14">
        <v>0.94</v>
      </c>
      <c r="V37" s="14">
        <f t="shared" si="1"/>
        <v>1.63</v>
      </c>
      <c r="W37" s="42">
        <v>1.63</v>
      </c>
      <c r="X37" s="14">
        <f>'[1]КГМ'!K39</f>
        <v>0.4420962148906429</v>
      </c>
      <c r="Y37" s="14">
        <v>1.22</v>
      </c>
      <c r="Z37" s="14">
        <v>0.34</v>
      </c>
      <c r="AA37" s="14">
        <v>2.2</v>
      </c>
      <c r="AB37" s="14">
        <v>0</v>
      </c>
      <c r="AC37" s="14">
        <f>'[1]Лифт-страх.'!G7</f>
        <v>0.024447745795598917</v>
      </c>
      <c r="AD37" s="14">
        <v>0</v>
      </c>
      <c r="AE37" s="15">
        <f>C37-(D37+E37+F37+H37+J37+L37+M37+N37+O37+P37+Q37+R37+S37+T37+U37+V37+Y37+Z37+AA37+AB37+I37+X37+AC37+K37+AD37)</f>
        <v>0.003869850008346276</v>
      </c>
      <c r="AF37" s="16" t="e">
        <f>#REF!+AE37</f>
        <v>#REF!</v>
      </c>
      <c r="AG37" s="17">
        <f>C37-SUM(D37:AE37)+G37+W37</f>
        <v>4.440892098500626E-15</v>
      </c>
      <c r="AH37" s="13">
        <v>3.72</v>
      </c>
      <c r="AI37" s="13"/>
      <c r="AJ37" s="1" t="e">
        <f>(C37+#REF!)*#REF!</f>
        <v>#REF!</v>
      </c>
      <c r="AK37" s="2"/>
      <c r="AL37" s="2"/>
      <c r="AM37" s="2"/>
      <c r="AN37" s="2"/>
      <c r="AO37" s="2"/>
      <c r="AP37" s="2"/>
      <c r="AQ37" s="2"/>
      <c r="AR37" s="2"/>
    </row>
    <row r="38" spans="1:44" s="19" customFormat="1" ht="15">
      <c r="A38" s="11">
        <v>36</v>
      </c>
      <c r="B38" s="41" t="s">
        <v>67</v>
      </c>
      <c r="C38" s="14">
        <v>12.57</v>
      </c>
      <c r="D38" s="14">
        <v>0.64</v>
      </c>
      <c r="E38" s="14">
        <v>0.34</v>
      </c>
      <c r="F38" s="14">
        <v>0</v>
      </c>
      <c r="G38" s="42">
        <v>0.58</v>
      </c>
      <c r="H38" s="14">
        <f>AH38-AH38*2%</f>
        <v>3.675</v>
      </c>
      <c r="I38" s="14">
        <v>0.2</v>
      </c>
      <c r="J38" s="14">
        <v>0.75</v>
      </c>
      <c r="K38" s="14">
        <v>0</v>
      </c>
      <c r="L38" s="14">
        <v>0.19</v>
      </c>
      <c r="M38" s="14">
        <v>0.54</v>
      </c>
      <c r="N38" s="14">
        <v>0.16</v>
      </c>
      <c r="O38" s="14">
        <v>0</v>
      </c>
      <c r="P38" s="14">
        <v>0.1</v>
      </c>
      <c r="Q38" s="14">
        <v>0.04</v>
      </c>
      <c r="R38" s="14">
        <v>0</v>
      </c>
      <c r="S38" s="14">
        <v>0</v>
      </c>
      <c r="T38" s="14">
        <v>0</v>
      </c>
      <c r="U38" s="14">
        <v>0.43</v>
      </c>
      <c r="V38" s="14">
        <f t="shared" si="1"/>
        <v>2.61</v>
      </c>
      <c r="W38" s="42">
        <v>2.03</v>
      </c>
      <c r="X38" s="14">
        <v>0</v>
      </c>
      <c r="Y38" s="14">
        <v>0.92</v>
      </c>
      <c r="Z38" s="14">
        <v>0.34</v>
      </c>
      <c r="AA38" s="14">
        <v>1.64</v>
      </c>
      <c r="AB38" s="14">
        <v>0</v>
      </c>
      <c r="AC38" s="14">
        <v>0</v>
      </c>
      <c r="AD38" s="14">
        <v>0</v>
      </c>
      <c r="AE38" s="15">
        <f>C38-(D38+E38+F38+H38+J38+L38+M38+N38+O38+P38+Q38+R38+S38+T38+U38+V38+Y38+Z38+AA38+AB38+I38+X38+AC38+K38+AD38)</f>
        <v>-0.004999999999999005</v>
      </c>
      <c r="AF38" s="16" t="e">
        <f>#REF!+AE38</f>
        <v>#REF!</v>
      </c>
      <c r="AG38" s="17">
        <f>C38-SUM(D38:AE38)+G38+W38</f>
        <v>0</v>
      </c>
      <c r="AH38" s="13">
        <v>3.75</v>
      </c>
      <c r="AI38" s="13"/>
      <c r="AJ38" s="1" t="e">
        <f>(C38+#REF!)*#REF!</f>
        <v>#REF!</v>
      </c>
      <c r="AK38" s="2"/>
      <c r="AL38" s="2"/>
      <c r="AM38" s="2"/>
      <c r="AN38" s="2"/>
      <c r="AO38" s="2"/>
      <c r="AP38" s="2"/>
      <c r="AQ38" s="2"/>
      <c r="AR38" s="2"/>
    </row>
    <row r="39" spans="1:44" s="19" customFormat="1" ht="15">
      <c r="A39" s="11">
        <v>37</v>
      </c>
      <c r="B39" s="41" t="s">
        <v>68</v>
      </c>
      <c r="C39" s="14">
        <v>16.1</v>
      </c>
      <c r="D39" s="14">
        <v>2.55</v>
      </c>
      <c r="E39" s="14">
        <v>0.34</v>
      </c>
      <c r="F39" s="14">
        <f>0.96*1.15</f>
        <v>1.1039999999999999</v>
      </c>
      <c r="G39" s="42">
        <v>0</v>
      </c>
      <c r="H39" s="14">
        <v>2.48</v>
      </c>
      <c r="I39" s="14">
        <v>0</v>
      </c>
      <c r="J39" s="14">
        <v>1</v>
      </c>
      <c r="K39" s="14">
        <v>0</v>
      </c>
      <c r="L39" s="14">
        <v>0.11</v>
      </c>
      <c r="M39" s="14">
        <v>0.54</v>
      </c>
      <c r="N39" s="14">
        <v>0</v>
      </c>
      <c r="O39" s="14">
        <v>0.14</v>
      </c>
      <c r="P39" s="14">
        <v>0.1</v>
      </c>
      <c r="Q39" s="14">
        <v>0.04</v>
      </c>
      <c r="R39" s="14">
        <v>0</v>
      </c>
      <c r="S39" s="14">
        <v>0</v>
      </c>
      <c r="T39" s="14">
        <v>0</v>
      </c>
      <c r="U39" s="14">
        <v>0.55</v>
      </c>
      <c r="V39" s="14">
        <f t="shared" si="1"/>
        <v>1.63</v>
      </c>
      <c r="W39" s="42">
        <v>1.63</v>
      </c>
      <c r="X39" s="14">
        <f>'[1]КГМ'!K41</f>
        <v>0.5219357188861043</v>
      </c>
      <c r="Y39" s="14">
        <v>1.08</v>
      </c>
      <c r="Z39" s="14">
        <v>0.34</v>
      </c>
      <c r="AA39" s="14">
        <v>1.64</v>
      </c>
      <c r="AB39" s="14">
        <v>0</v>
      </c>
      <c r="AC39" s="14">
        <v>0</v>
      </c>
      <c r="AD39" s="14">
        <v>0</v>
      </c>
      <c r="AE39" s="15">
        <f>C39-(D39+E39+F39+H39+J39+L39+M39+N39+O39+P39+Q39+R39+S39+T39+U39+V39+Y39+Z39+AA39+AB39+I39+X39+AC39+K39+AD39)</f>
        <v>1.9340642811138977</v>
      </c>
      <c r="AF39" s="16" t="e">
        <f>#REF!+AE39</f>
        <v>#REF!</v>
      </c>
      <c r="AG39" s="17">
        <f>C39-SUM(D39:AE39)+G39+W39</f>
        <v>0</v>
      </c>
      <c r="AH39" s="13">
        <v>2.48</v>
      </c>
      <c r="AI39" s="13"/>
      <c r="AJ39" s="1" t="e">
        <f>(C39+#REF!)*#REF!</f>
        <v>#REF!</v>
      </c>
      <c r="AK39" s="2"/>
      <c r="AL39" s="2"/>
      <c r="AM39" s="2"/>
      <c r="AN39" s="2"/>
      <c r="AO39" s="2"/>
      <c r="AP39" s="2"/>
      <c r="AQ39" s="2"/>
      <c r="AR39" s="2"/>
    </row>
    <row r="40" spans="1:44" s="19" customFormat="1" ht="15">
      <c r="A40" s="11">
        <v>38</v>
      </c>
      <c r="B40" s="41" t="s">
        <v>69</v>
      </c>
      <c r="C40" s="14">
        <v>10.27</v>
      </c>
      <c r="D40" s="14">
        <v>0</v>
      </c>
      <c r="E40" s="14">
        <v>0.34</v>
      </c>
      <c r="F40" s="14">
        <v>0</v>
      </c>
      <c r="G40" s="42">
        <v>0.58</v>
      </c>
      <c r="H40" s="14">
        <f>AH40-AH40*2%</f>
        <v>3.5084</v>
      </c>
      <c r="I40" s="14">
        <v>0</v>
      </c>
      <c r="J40" s="14">
        <v>0.28</v>
      </c>
      <c r="K40" s="14">
        <v>0</v>
      </c>
      <c r="L40" s="14">
        <v>0.19</v>
      </c>
      <c r="M40" s="14">
        <v>0</v>
      </c>
      <c r="N40" s="14">
        <v>0.16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0.35</v>
      </c>
      <c r="V40" s="14">
        <f t="shared" si="1"/>
        <v>2.61</v>
      </c>
      <c r="W40" s="42">
        <v>2.03</v>
      </c>
      <c r="X40" s="14">
        <v>0</v>
      </c>
      <c r="Y40" s="14">
        <v>0.85</v>
      </c>
      <c r="Z40" s="14">
        <v>0.34</v>
      </c>
      <c r="AA40" s="14">
        <v>1.64</v>
      </c>
      <c r="AB40" s="14">
        <v>0</v>
      </c>
      <c r="AC40" s="14">
        <v>0</v>
      </c>
      <c r="AD40" s="14">
        <v>0</v>
      </c>
      <c r="AE40" s="15">
        <f>C40-(D40+E40+F40+H40+J40+L40+M40+N40+O40+P40+Q40+R40+S40+T40+U40+V40+Y40+Z40+AA40+AB40+I40+X40+AC40+K40+AD40)</f>
        <v>0.0015999999999998238</v>
      </c>
      <c r="AF40" s="16" t="e">
        <f>#REF!+AE40</f>
        <v>#REF!</v>
      </c>
      <c r="AG40" s="17">
        <f>C40-SUM(D40:AE40)+G40+W40</f>
        <v>0</v>
      </c>
      <c r="AH40" s="13">
        <v>3.58</v>
      </c>
      <c r="AI40" s="13"/>
      <c r="AJ40" s="1" t="e">
        <f>(C40+#REF!)*#REF!</f>
        <v>#REF!</v>
      </c>
      <c r="AK40" s="2"/>
      <c r="AL40" s="2"/>
      <c r="AM40" s="2"/>
      <c r="AN40" s="2"/>
      <c r="AO40" s="2"/>
      <c r="AP40" s="2"/>
      <c r="AQ40" s="2"/>
      <c r="AR40" s="2"/>
    </row>
    <row r="41" spans="1:44" s="19" customFormat="1" ht="15">
      <c r="A41" s="11">
        <v>39</v>
      </c>
      <c r="B41" s="41" t="s">
        <v>70</v>
      </c>
      <c r="C41" s="14">
        <v>10.27</v>
      </c>
      <c r="D41" s="14">
        <v>0</v>
      </c>
      <c r="E41" s="14">
        <v>0</v>
      </c>
      <c r="F41" s="14">
        <v>0</v>
      </c>
      <c r="G41" s="42">
        <v>0.58</v>
      </c>
      <c r="H41" s="14">
        <f>AH41-AH41*2%</f>
        <v>3.5084</v>
      </c>
      <c r="I41" s="14">
        <v>0</v>
      </c>
      <c r="J41" s="14">
        <v>0.62</v>
      </c>
      <c r="K41" s="14">
        <v>0</v>
      </c>
      <c r="L41" s="14">
        <v>0.19</v>
      </c>
      <c r="M41" s="14">
        <v>0</v>
      </c>
      <c r="N41" s="14">
        <v>0.16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0.35</v>
      </c>
      <c r="V41" s="14">
        <f t="shared" si="1"/>
        <v>2.61</v>
      </c>
      <c r="W41" s="42">
        <v>2.03</v>
      </c>
      <c r="X41" s="14">
        <v>0</v>
      </c>
      <c r="Y41" s="14">
        <v>0.85</v>
      </c>
      <c r="Z41" s="14">
        <v>0.34</v>
      </c>
      <c r="AA41" s="14">
        <v>1.64</v>
      </c>
      <c r="AB41" s="14">
        <v>0</v>
      </c>
      <c r="AC41" s="14">
        <v>0</v>
      </c>
      <c r="AD41" s="14">
        <v>0</v>
      </c>
      <c r="AE41" s="15">
        <f>C41-(D41+E41+F41+H41+J41+L41+M41+N41+O41+P41+Q41+R41+S41+T41+U41+V41+Y41+Z41+AA41+AB41+I41+X41+AC41+K41+AD41)</f>
        <v>0.0015999999999998238</v>
      </c>
      <c r="AF41" s="16" t="e">
        <f>#REF!+AE41</f>
        <v>#REF!</v>
      </c>
      <c r="AG41" s="17">
        <f>C41-SUM(D41:AE41)+G41+W41</f>
        <v>0</v>
      </c>
      <c r="AH41" s="13">
        <v>3.58</v>
      </c>
      <c r="AI41" s="13"/>
      <c r="AJ41" s="1" t="e">
        <f>(C41+#REF!)*#REF!</f>
        <v>#REF!</v>
      </c>
      <c r="AK41" s="2"/>
      <c r="AL41" s="2"/>
      <c r="AM41" s="2"/>
      <c r="AN41" s="2"/>
      <c r="AO41" s="2"/>
      <c r="AP41" s="2"/>
      <c r="AQ41" s="2"/>
      <c r="AR41" s="2"/>
    </row>
    <row r="42" spans="1:36" s="19" customFormat="1" ht="15">
      <c r="A42" s="11">
        <v>40</v>
      </c>
      <c r="B42" s="41" t="s">
        <v>71</v>
      </c>
      <c r="C42" s="14">
        <v>18.7</v>
      </c>
      <c r="D42" s="14">
        <v>1.37</v>
      </c>
      <c r="E42" s="14">
        <v>0.34</v>
      </c>
      <c r="F42" s="14">
        <v>0</v>
      </c>
      <c r="G42" s="42">
        <v>0.58</v>
      </c>
      <c r="H42" s="14">
        <v>5.05</v>
      </c>
      <c r="I42" s="14">
        <v>0</v>
      </c>
      <c r="J42" s="14">
        <v>0</v>
      </c>
      <c r="K42" s="14">
        <v>0.15</v>
      </c>
      <c r="L42" s="14">
        <v>0.19</v>
      </c>
      <c r="M42" s="14">
        <v>0.54</v>
      </c>
      <c r="N42" s="14">
        <v>0.16</v>
      </c>
      <c r="O42" s="14">
        <v>0</v>
      </c>
      <c r="P42" s="14">
        <v>0.1</v>
      </c>
      <c r="Q42" s="14">
        <v>0.04</v>
      </c>
      <c r="R42" s="14">
        <v>0</v>
      </c>
      <c r="S42" s="14">
        <v>0</v>
      </c>
      <c r="T42" s="14">
        <v>0</v>
      </c>
      <c r="U42" s="14">
        <v>0.43</v>
      </c>
      <c r="V42" s="14">
        <f t="shared" si="1"/>
        <v>2.61</v>
      </c>
      <c r="W42" s="42">
        <v>2.03</v>
      </c>
      <c r="X42" s="14">
        <v>0</v>
      </c>
      <c r="Y42" s="14">
        <v>0.92</v>
      </c>
      <c r="Z42" s="14">
        <v>0.34</v>
      </c>
      <c r="AA42" s="14">
        <v>1.64</v>
      </c>
      <c r="AB42" s="14">
        <v>0</v>
      </c>
      <c r="AC42" s="14">
        <v>0</v>
      </c>
      <c r="AD42" s="14">
        <v>0.74</v>
      </c>
      <c r="AE42" s="15">
        <f>C42-(D42+E42+F42+H42+J42+L42+M42+N42+O42+P42+Q42+R42+S42+T42+U42+V42+Y42+Z42+AA42+AB42+I42+X42+AC42+K42+AD42)</f>
        <v>4.079999999999998</v>
      </c>
      <c r="AF42" s="16" t="e">
        <f>#REF!+AE42</f>
        <v>#REF!</v>
      </c>
      <c r="AG42" s="17">
        <f>C42-SUM(D42:AE42)+G42+W42</f>
        <v>3.9968028886505635E-15</v>
      </c>
      <c r="AH42" s="13">
        <v>5.05</v>
      </c>
      <c r="AI42" s="13"/>
      <c r="AJ42" s="1" t="e">
        <f>(C42+#REF!)*#REF!</f>
        <v>#REF!</v>
      </c>
    </row>
    <row r="43" spans="1:36" s="19" customFormat="1" ht="15">
      <c r="A43" s="11">
        <v>41</v>
      </c>
      <c r="B43" s="41" t="s">
        <v>72</v>
      </c>
      <c r="C43" s="14">
        <v>15.7</v>
      </c>
      <c r="D43" s="14">
        <v>1.91</v>
      </c>
      <c r="E43" s="14">
        <v>0.34</v>
      </c>
      <c r="F43" s="14">
        <v>0</v>
      </c>
      <c r="G43" s="42">
        <v>0.58</v>
      </c>
      <c r="H43" s="14">
        <v>4.48</v>
      </c>
      <c r="I43" s="14">
        <v>0</v>
      </c>
      <c r="J43" s="14">
        <v>0.51</v>
      </c>
      <c r="K43" s="14">
        <v>0.19</v>
      </c>
      <c r="L43" s="14">
        <v>0.19</v>
      </c>
      <c r="M43" s="14">
        <v>0.54</v>
      </c>
      <c r="N43" s="14">
        <v>0.16</v>
      </c>
      <c r="O43" s="14">
        <v>0</v>
      </c>
      <c r="P43" s="14">
        <v>0.1</v>
      </c>
      <c r="Q43" s="14">
        <v>0.04</v>
      </c>
      <c r="R43" s="14">
        <v>0</v>
      </c>
      <c r="S43" s="14">
        <v>0</v>
      </c>
      <c r="T43" s="14">
        <v>0</v>
      </c>
      <c r="U43" s="14">
        <v>0.43</v>
      </c>
      <c r="V43" s="14">
        <f t="shared" si="1"/>
        <v>2.61</v>
      </c>
      <c r="W43" s="42">
        <v>2.03</v>
      </c>
      <c r="X43" s="14">
        <v>0</v>
      </c>
      <c r="Y43" s="14">
        <v>0.92</v>
      </c>
      <c r="Z43" s="14">
        <v>0.34</v>
      </c>
      <c r="AA43" s="14">
        <v>1.64</v>
      </c>
      <c r="AB43" s="14">
        <v>0</v>
      </c>
      <c r="AC43" s="14">
        <v>0</v>
      </c>
      <c r="AD43" s="14">
        <v>0.74</v>
      </c>
      <c r="AE43" s="15">
        <f>C43-(D43+E43+F43+H43+J43+L43+M43+N43+O43+P43+Q43+R43+S43+T43+U43+V43+Y43+Z43+AA43+AB43+I43+X43+AC43+K43+AD43)</f>
        <v>0.5600000000000005</v>
      </c>
      <c r="AF43" s="16" t="e">
        <f>#REF!+AE43</f>
        <v>#REF!</v>
      </c>
      <c r="AG43" s="17">
        <f>C43-SUM(D43:AE43)+G43+W43</f>
        <v>3.9968028886505635E-15</v>
      </c>
      <c r="AH43" s="13">
        <v>4.48</v>
      </c>
      <c r="AI43" s="13"/>
      <c r="AJ43" s="1" t="e">
        <f>(C43+#REF!)*#REF!</f>
        <v>#REF!</v>
      </c>
    </row>
    <row r="44" spans="1:44" s="19" customFormat="1" ht="15">
      <c r="A44" s="11">
        <v>42</v>
      </c>
      <c r="B44" s="41" t="s">
        <v>73</v>
      </c>
      <c r="C44" s="14">
        <v>21.47</v>
      </c>
      <c r="D44" s="14">
        <v>1.41</v>
      </c>
      <c r="E44" s="14">
        <v>0.34</v>
      </c>
      <c r="F44" s="14">
        <v>1.14</v>
      </c>
      <c r="G44" s="42">
        <v>0</v>
      </c>
      <c r="H44" s="14">
        <v>3.72</v>
      </c>
      <c r="I44" s="14">
        <v>3.16</v>
      </c>
      <c r="J44" s="14">
        <v>0.78</v>
      </c>
      <c r="K44" s="14">
        <v>0</v>
      </c>
      <c r="L44" s="14">
        <v>0.11</v>
      </c>
      <c r="M44" s="14">
        <v>0.54</v>
      </c>
      <c r="N44" s="14">
        <v>0</v>
      </c>
      <c r="O44" s="14">
        <v>0.14</v>
      </c>
      <c r="P44" s="14">
        <v>0.1</v>
      </c>
      <c r="Q44" s="14">
        <v>0.04</v>
      </c>
      <c r="R44" s="14">
        <f>'[2]Лифт-2015'!G8</f>
        <v>3.0811525650663696</v>
      </c>
      <c r="S44" s="14">
        <f>'[1]Лифт-2015'!L8</f>
        <v>0</v>
      </c>
      <c r="T44" s="14">
        <f>'[1]Лифт-2015'!P8</f>
        <v>0.05944639855426359</v>
      </c>
      <c r="U44" s="14">
        <v>0.94</v>
      </c>
      <c r="V44" s="14">
        <f t="shared" si="1"/>
        <v>1.63</v>
      </c>
      <c r="W44" s="42">
        <v>1.63</v>
      </c>
      <c r="X44" s="14">
        <f>'[1]КГМ'!K46</f>
        <v>0.49321948332288845</v>
      </c>
      <c r="Y44" s="14">
        <v>1.22</v>
      </c>
      <c r="Z44" s="14">
        <v>0.34</v>
      </c>
      <c r="AA44" s="14">
        <v>2.2</v>
      </c>
      <c r="AB44" s="14">
        <v>0</v>
      </c>
      <c r="AC44" s="14">
        <f>'[1]Лифт-страх.'!G8</f>
        <v>0.027436799332737044</v>
      </c>
      <c r="AD44" s="14">
        <v>0</v>
      </c>
      <c r="AE44" s="15">
        <f>C44-(D44+E44+F44+H44+J44+L44+M44+N44+O44+P44+Q44+R44+S44+T44+U44+V44+Y44+Z44+AA44+AB44+I44+X44+AC44+K44+AD44)</f>
        <v>-0.0012552462762585037</v>
      </c>
      <c r="AF44" s="16" t="e">
        <f>#REF!+AE44</f>
        <v>#REF!</v>
      </c>
      <c r="AG44" s="17">
        <f>C44-SUM(D44:AE44)+G44+W44</f>
        <v>4.440892098500626E-15</v>
      </c>
      <c r="AH44" s="13">
        <v>3.72</v>
      </c>
      <c r="AI44" s="13"/>
      <c r="AJ44" s="1" t="e">
        <f>(C44+#REF!)*#REF!</f>
        <v>#REF!</v>
      </c>
      <c r="AK44" s="2"/>
      <c r="AL44" s="2"/>
      <c r="AM44" s="2"/>
      <c r="AN44" s="2"/>
      <c r="AO44" s="2"/>
      <c r="AP44" s="2"/>
      <c r="AQ44" s="2"/>
      <c r="AR44" s="2"/>
    </row>
    <row r="45" spans="1:36" s="19" customFormat="1" ht="15">
      <c r="A45" s="11">
        <v>43</v>
      </c>
      <c r="B45" s="41" t="s">
        <v>74</v>
      </c>
      <c r="C45" s="14">
        <v>21.74</v>
      </c>
      <c r="D45" s="14">
        <v>1.41</v>
      </c>
      <c r="E45" s="14">
        <v>0.34</v>
      </c>
      <c r="F45" s="14">
        <v>0.84</v>
      </c>
      <c r="G45" s="42">
        <v>0</v>
      </c>
      <c r="H45" s="14">
        <v>4.61</v>
      </c>
      <c r="I45" s="14">
        <v>0</v>
      </c>
      <c r="J45" s="14">
        <v>0.79</v>
      </c>
      <c r="K45" s="14">
        <v>0.21</v>
      </c>
      <c r="L45" s="14">
        <v>0.11</v>
      </c>
      <c r="M45" s="14">
        <v>0.54</v>
      </c>
      <c r="N45" s="14">
        <v>0</v>
      </c>
      <c r="O45" s="14">
        <v>0.14</v>
      </c>
      <c r="P45" s="14">
        <v>0.1</v>
      </c>
      <c r="Q45" s="14">
        <v>0.04</v>
      </c>
      <c r="R45" s="14">
        <v>3.12</v>
      </c>
      <c r="S45" s="14">
        <f>'[3]Лифт-2015'!L50</f>
        <v>0</v>
      </c>
      <c r="T45" s="14">
        <v>0.07</v>
      </c>
      <c r="U45" s="14">
        <v>0.94</v>
      </c>
      <c r="V45" s="14">
        <f t="shared" si="1"/>
        <v>1.63</v>
      </c>
      <c r="W45" s="42">
        <v>1.63</v>
      </c>
      <c r="X45" s="14">
        <v>0.53</v>
      </c>
      <c r="Y45" s="14">
        <v>1.22</v>
      </c>
      <c r="Z45" s="14">
        <v>0.34</v>
      </c>
      <c r="AA45" s="14">
        <v>2.2</v>
      </c>
      <c r="AB45" s="14">
        <v>0</v>
      </c>
      <c r="AC45" s="14">
        <f>'[3]Лифт-страх.'!G50</f>
        <v>0.02070949343888732</v>
      </c>
      <c r="AD45" s="14">
        <v>0</v>
      </c>
      <c r="AE45" s="15">
        <f>C45-(D45+E45+F45+H45+J45+L45+M45+N45+O45+P45+Q45+R45+S45+T45+U45+V45+Y45+Z45+AA45+AB45+I45+X45+AC45+K45+AD45)</f>
        <v>2.539290506561109</v>
      </c>
      <c r="AF45" s="16" t="e">
        <f>#REF!+AE45</f>
        <v>#REF!</v>
      </c>
      <c r="AG45" s="17">
        <f>C45-SUM(D45:AE45)+G45+W45</f>
        <v>4.440892098500626E-15</v>
      </c>
      <c r="AH45" s="18">
        <v>4.61</v>
      </c>
      <c r="AI45" s="13"/>
      <c r="AJ45" s="1" t="e">
        <f>(C45+#REF!)*#REF!</f>
        <v>#REF!</v>
      </c>
    </row>
    <row r="46" spans="1:36" ht="15">
      <c r="A46" s="11">
        <v>44</v>
      </c>
      <c r="B46" s="41" t="s">
        <v>75</v>
      </c>
      <c r="C46" s="14">
        <v>17.25</v>
      </c>
      <c r="D46" s="14">
        <v>2.82</v>
      </c>
      <c r="E46" s="14">
        <v>0.34</v>
      </c>
      <c r="F46" s="14">
        <f>0.96*1.15</f>
        <v>1.1039999999999999</v>
      </c>
      <c r="G46" s="42">
        <v>0</v>
      </c>
      <c r="H46" s="14">
        <v>2.89</v>
      </c>
      <c r="I46" s="14">
        <v>0</v>
      </c>
      <c r="J46" s="14">
        <v>1.5</v>
      </c>
      <c r="K46" s="14">
        <v>0</v>
      </c>
      <c r="L46" s="14">
        <v>0.11</v>
      </c>
      <c r="M46" s="14">
        <v>0</v>
      </c>
      <c r="N46" s="14">
        <v>0</v>
      </c>
      <c r="O46" s="14">
        <v>0.14</v>
      </c>
      <c r="P46" s="14">
        <v>0.1</v>
      </c>
      <c r="Q46" s="14">
        <v>0.04</v>
      </c>
      <c r="R46" s="14">
        <v>0</v>
      </c>
      <c r="S46" s="14">
        <v>0</v>
      </c>
      <c r="T46" s="14">
        <v>0</v>
      </c>
      <c r="U46" s="14">
        <v>0.55</v>
      </c>
      <c r="V46" s="14">
        <f t="shared" si="1"/>
        <v>1.63</v>
      </c>
      <c r="W46" s="42">
        <v>1.63</v>
      </c>
      <c r="X46" s="14">
        <f>'[1]КГМ'!K48</f>
        <v>0.5216203140968657</v>
      </c>
      <c r="Y46" s="14">
        <v>1.08</v>
      </c>
      <c r="Z46" s="14">
        <v>0.34</v>
      </c>
      <c r="AA46" s="14">
        <v>1.64</v>
      </c>
      <c r="AB46" s="14">
        <v>0</v>
      </c>
      <c r="AC46" s="14">
        <v>0</v>
      </c>
      <c r="AD46" s="14">
        <v>0</v>
      </c>
      <c r="AE46" s="15">
        <f>C46-(D46+E46+F46+H46+J46+L46+M46+N46+O46+P46+Q46+R46+S46+T46+U46+V46+Y46+Z46+AA46+AB46+I46+X46+AC46+K46+AD46)</f>
        <v>2.444379685903133</v>
      </c>
      <c r="AF46" s="16" t="e">
        <f>#REF!+AE46</f>
        <v>#REF!</v>
      </c>
      <c r="AG46" s="17">
        <f>C46-SUM(D46:AE46)+G46+W46</f>
        <v>0</v>
      </c>
      <c r="AH46" s="13">
        <v>2.89</v>
      </c>
      <c r="AI46" s="13"/>
      <c r="AJ46" s="1" t="e">
        <f>(C46+#REF!)*#REF!</f>
        <v>#REF!</v>
      </c>
    </row>
    <row r="47" spans="1:44" ht="15">
      <c r="A47" s="11">
        <v>45</v>
      </c>
      <c r="B47" s="41" t="s">
        <v>76</v>
      </c>
      <c r="C47" s="14">
        <v>11</v>
      </c>
      <c r="D47" s="14">
        <v>0</v>
      </c>
      <c r="E47" s="14">
        <v>0</v>
      </c>
      <c r="F47" s="14">
        <v>0</v>
      </c>
      <c r="G47" s="42">
        <v>0.58</v>
      </c>
      <c r="H47" s="14">
        <v>4</v>
      </c>
      <c r="I47" s="14">
        <v>0</v>
      </c>
      <c r="J47" s="14">
        <v>0.23</v>
      </c>
      <c r="K47" s="14">
        <v>0</v>
      </c>
      <c r="L47" s="14">
        <v>0.19</v>
      </c>
      <c r="M47" s="14">
        <v>0</v>
      </c>
      <c r="N47" s="14">
        <v>0.16</v>
      </c>
      <c r="O47" s="14">
        <v>0</v>
      </c>
      <c r="P47" s="14">
        <v>0</v>
      </c>
      <c r="Q47" s="14">
        <v>0.04</v>
      </c>
      <c r="R47" s="14">
        <v>0</v>
      </c>
      <c r="S47" s="14">
        <v>0</v>
      </c>
      <c r="T47" s="14">
        <v>0</v>
      </c>
      <c r="U47" s="14">
        <v>0.43</v>
      </c>
      <c r="V47" s="14">
        <f t="shared" si="1"/>
        <v>2.61</v>
      </c>
      <c r="W47" s="42">
        <v>2.03</v>
      </c>
      <c r="X47" s="14">
        <v>0</v>
      </c>
      <c r="Y47" s="14">
        <v>0.92</v>
      </c>
      <c r="Z47" s="14">
        <v>0.34</v>
      </c>
      <c r="AA47" s="14">
        <v>1.64</v>
      </c>
      <c r="AB47" s="14">
        <v>0</v>
      </c>
      <c r="AC47" s="14">
        <v>0</v>
      </c>
      <c r="AD47" s="14">
        <v>0</v>
      </c>
      <c r="AE47" s="15">
        <f>C47-(D47+E47+F47+H47+J47+L47+M47+N47+O47+P47+Q47+R47+S47+T47+U47+V47+Y47+Z47+AA47+AB47+I47+X47+AC47+K47+AD47)</f>
        <v>0.4399999999999995</v>
      </c>
      <c r="AF47" s="16" t="e">
        <f>#REF!+AE47</f>
        <v>#REF!</v>
      </c>
      <c r="AG47" s="17">
        <f>C47-SUM(D47:AE47)+G47+W47</f>
        <v>0</v>
      </c>
      <c r="AH47" s="13">
        <v>4</v>
      </c>
      <c r="AI47" s="13"/>
      <c r="AJ47" s="1" t="e">
        <f>(C47+#REF!)*#REF!</f>
        <v>#REF!</v>
      </c>
      <c r="AK47" s="3"/>
      <c r="AL47" s="3"/>
      <c r="AM47" s="3"/>
      <c r="AN47" s="3"/>
      <c r="AO47" s="3"/>
      <c r="AP47" s="3"/>
      <c r="AQ47" s="3"/>
      <c r="AR47" s="3"/>
    </row>
    <row r="48" spans="1:36" ht="15">
      <c r="A48" s="11">
        <v>46</v>
      </c>
      <c r="B48" s="41" t="s">
        <v>77</v>
      </c>
      <c r="C48" s="14">
        <v>8.06</v>
      </c>
      <c r="D48" s="14">
        <v>0</v>
      </c>
      <c r="E48" s="14">
        <v>0</v>
      </c>
      <c r="F48" s="14">
        <v>0</v>
      </c>
      <c r="G48" s="42">
        <v>0.58</v>
      </c>
      <c r="H48" s="14">
        <f>AH48-AH48*2%</f>
        <v>1.764</v>
      </c>
      <c r="I48" s="14">
        <v>0</v>
      </c>
      <c r="J48" s="14">
        <v>0.39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0.04</v>
      </c>
      <c r="R48" s="14">
        <v>0</v>
      </c>
      <c r="S48" s="14">
        <v>0</v>
      </c>
      <c r="T48" s="14">
        <v>0</v>
      </c>
      <c r="U48" s="14">
        <v>0.12</v>
      </c>
      <c r="V48" s="14">
        <f t="shared" si="1"/>
        <v>2.61</v>
      </c>
      <c r="W48" s="42">
        <v>2.03</v>
      </c>
      <c r="X48" s="14">
        <v>0</v>
      </c>
      <c r="Y48" s="14">
        <v>0.76</v>
      </c>
      <c r="Z48" s="14">
        <v>0.34</v>
      </c>
      <c r="AA48" s="14">
        <v>1.1</v>
      </c>
      <c r="AB48" s="14">
        <v>0</v>
      </c>
      <c r="AC48" s="14">
        <v>0</v>
      </c>
      <c r="AD48" s="14">
        <v>0</v>
      </c>
      <c r="AE48" s="15">
        <f>C48-(D48+E48+F48+H48+J48+L48+M48+N48+O48+P48+Q48+R48+S48+T48+U48+V48+Y48+Z48+AA48+AB48+I48+X48+AC48+K48+AD48)</f>
        <v>0.9360000000000017</v>
      </c>
      <c r="AF48" s="16" t="e">
        <f>#REF!+AE48</f>
        <v>#REF!</v>
      </c>
      <c r="AG48" s="17">
        <f>C48-SUM(D48:AE48)+G48+W48</f>
        <v>0</v>
      </c>
      <c r="AH48" s="13">
        <v>1.8</v>
      </c>
      <c r="AI48" s="13"/>
      <c r="AJ48" s="1" t="e">
        <f>(C48+#REF!)*#REF!</f>
        <v>#REF!</v>
      </c>
    </row>
    <row r="49" spans="1:44" ht="15">
      <c r="A49" s="11">
        <v>47</v>
      </c>
      <c r="B49" s="41" t="s">
        <v>78</v>
      </c>
      <c r="C49" s="14">
        <v>16.45</v>
      </c>
      <c r="D49" s="14">
        <v>1.91</v>
      </c>
      <c r="E49" s="14">
        <v>0.34</v>
      </c>
      <c r="F49" s="14">
        <v>0</v>
      </c>
      <c r="G49" s="42">
        <v>0.58</v>
      </c>
      <c r="H49" s="14">
        <v>4.55</v>
      </c>
      <c r="I49" s="14">
        <v>0</v>
      </c>
      <c r="J49" s="14">
        <v>0.73</v>
      </c>
      <c r="K49" s="14">
        <v>0.43</v>
      </c>
      <c r="L49" s="14">
        <v>0.19</v>
      </c>
      <c r="M49" s="14">
        <v>0</v>
      </c>
      <c r="N49" s="14">
        <v>0.16</v>
      </c>
      <c r="O49" s="14">
        <v>0</v>
      </c>
      <c r="P49" s="14">
        <v>0.1</v>
      </c>
      <c r="Q49" s="14">
        <v>0.04</v>
      </c>
      <c r="R49" s="14">
        <v>0</v>
      </c>
      <c r="S49" s="14">
        <v>0</v>
      </c>
      <c r="T49" s="14">
        <v>0</v>
      </c>
      <c r="U49" s="14">
        <v>0.43</v>
      </c>
      <c r="V49" s="14">
        <f t="shared" si="1"/>
        <v>2.61</v>
      </c>
      <c r="W49" s="42">
        <v>2.03</v>
      </c>
      <c r="X49" s="14">
        <v>0</v>
      </c>
      <c r="Y49" s="14">
        <v>0.92</v>
      </c>
      <c r="Z49" s="14">
        <v>0.34</v>
      </c>
      <c r="AA49" s="14">
        <v>1.64</v>
      </c>
      <c r="AB49" s="14">
        <v>0</v>
      </c>
      <c r="AC49" s="14">
        <v>0</v>
      </c>
      <c r="AD49" s="14">
        <v>0</v>
      </c>
      <c r="AE49" s="15">
        <f>C49-(D49+E49+F49+H49+J49+L49+M49+N49+O49+P49+Q49+R49+S49+T49+U49+V49+Y49+Z49+AA49+AB49+I49+X49+AC49+K49+AD49)</f>
        <v>2.0600000000000005</v>
      </c>
      <c r="AF49" s="16" t="e">
        <f>#REF!+AE49</f>
        <v>#REF!</v>
      </c>
      <c r="AG49" s="17">
        <f>C49-SUM(D49:AE49)+G49+W49</f>
        <v>3.9968028886505635E-15</v>
      </c>
      <c r="AH49" s="13">
        <v>4.55</v>
      </c>
      <c r="AI49" s="13"/>
      <c r="AJ49" s="1" t="e">
        <f>(C49+#REF!)*#REF!</f>
        <v>#REF!</v>
      </c>
      <c r="AK49" s="3"/>
      <c r="AL49" s="3"/>
      <c r="AM49" s="3"/>
      <c r="AN49" s="3"/>
      <c r="AO49" s="3"/>
      <c r="AP49" s="3"/>
      <c r="AQ49" s="3"/>
      <c r="AR49" s="3"/>
    </row>
    <row r="50" spans="1:44" ht="15">
      <c r="A50" s="11">
        <v>48</v>
      </c>
      <c r="B50" s="41" t="s">
        <v>79</v>
      </c>
      <c r="C50" s="14">
        <v>15.38</v>
      </c>
      <c r="D50" s="14">
        <v>1.71</v>
      </c>
      <c r="E50" s="14">
        <v>0.34</v>
      </c>
      <c r="F50" s="14">
        <v>0</v>
      </c>
      <c r="G50" s="42">
        <v>0.58</v>
      </c>
      <c r="H50" s="14">
        <v>4.55</v>
      </c>
      <c r="I50" s="14">
        <v>0</v>
      </c>
      <c r="J50" s="14">
        <v>0.75</v>
      </c>
      <c r="K50" s="14">
        <v>0</v>
      </c>
      <c r="L50" s="14">
        <v>0.19</v>
      </c>
      <c r="M50" s="14">
        <v>0.54</v>
      </c>
      <c r="N50" s="14">
        <v>0.16</v>
      </c>
      <c r="O50" s="14">
        <v>0</v>
      </c>
      <c r="P50" s="14">
        <v>0.1</v>
      </c>
      <c r="Q50" s="14">
        <v>0.04</v>
      </c>
      <c r="R50" s="14">
        <v>0</v>
      </c>
      <c r="S50" s="14">
        <v>0</v>
      </c>
      <c r="T50" s="14">
        <v>0</v>
      </c>
      <c r="U50" s="14">
        <v>0.43</v>
      </c>
      <c r="V50" s="14">
        <f t="shared" si="1"/>
        <v>2.61</v>
      </c>
      <c r="W50" s="42">
        <v>2.03</v>
      </c>
      <c r="X50" s="14">
        <v>0</v>
      </c>
      <c r="Y50" s="14">
        <v>0.92</v>
      </c>
      <c r="Z50" s="14">
        <v>0.34</v>
      </c>
      <c r="AA50" s="14">
        <v>1.64</v>
      </c>
      <c r="AB50" s="14">
        <v>0</v>
      </c>
      <c r="AC50" s="14">
        <v>0</v>
      </c>
      <c r="AD50" s="14">
        <v>0</v>
      </c>
      <c r="AE50" s="15">
        <f>C50-(D50+E50+F50+H50+J50+L50+M50+N50+O50+P50+Q50+R50+S50+T50+U50+V50+Y50+Z50+AA50+AB50+I50+X50+AC50+K50+AD50)</f>
        <v>1.0600000000000023</v>
      </c>
      <c r="AF50" s="16" t="e">
        <f>#REF!+AE50</f>
        <v>#REF!</v>
      </c>
      <c r="AG50" s="17">
        <f>C50-SUM(D50:AE50)+G50+W50</f>
        <v>0</v>
      </c>
      <c r="AH50" s="13">
        <v>4.55</v>
      </c>
      <c r="AI50" s="13"/>
      <c r="AJ50" s="1" t="e">
        <f>(C50+#REF!)*#REF!</f>
        <v>#REF!</v>
      </c>
      <c r="AK50" s="3"/>
      <c r="AL50" s="3"/>
      <c r="AM50" s="3"/>
      <c r="AN50" s="3"/>
      <c r="AO50" s="3"/>
      <c r="AP50" s="3"/>
      <c r="AQ50" s="3"/>
      <c r="AR50" s="3"/>
    </row>
    <row r="51" spans="1:36" ht="15">
      <c r="A51" s="11">
        <v>49</v>
      </c>
      <c r="B51" s="41" t="s">
        <v>80</v>
      </c>
      <c r="C51" s="14">
        <v>11.74</v>
      </c>
      <c r="D51" s="14">
        <v>0</v>
      </c>
      <c r="E51" s="14">
        <v>0.34</v>
      </c>
      <c r="F51" s="14">
        <v>0</v>
      </c>
      <c r="G51" s="42">
        <v>0.58</v>
      </c>
      <c r="H51" s="14">
        <f>AH51-AH51*2%</f>
        <v>2.8518000000000003</v>
      </c>
      <c r="I51" s="14">
        <v>0</v>
      </c>
      <c r="J51" s="14">
        <v>0.47</v>
      </c>
      <c r="K51" s="14">
        <v>0</v>
      </c>
      <c r="L51" s="14">
        <v>0.19</v>
      </c>
      <c r="M51" s="14">
        <v>0</v>
      </c>
      <c r="N51" s="14">
        <v>0.16</v>
      </c>
      <c r="O51" s="14">
        <v>0</v>
      </c>
      <c r="P51" s="14">
        <v>0</v>
      </c>
      <c r="Q51" s="14">
        <v>0.04</v>
      </c>
      <c r="R51" s="14">
        <v>0</v>
      </c>
      <c r="S51" s="14">
        <v>0</v>
      </c>
      <c r="T51" s="14">
        <v>0</v>
      </c>
      <c r="U51" s="14">
        <v>0.43</v>
      </c>
      <c r="V51" s="14">
        <f t="shared" si="1"/>
        <v>2.61</v>
      </c>
      <c r="W51" s="42">
        <v>2.03</v>
      </c>
      <c r="X51" s="14">
        <v>0</v>
      </c>
      <c r="Y51" s="14">
        <v>0.92</v>
      </c>
      <c r="Z51" s="14">
        <v>0.34</v>
      </c>
      <c r="AA51" s="14">
        <v>1.64</v>
      </c>
      <c r="AB51" s="14">
        <v>0</v>
      </c>
      <c r="AC51" s="14">
        <v>0</v>
      </c>
      <c r="AD51" s="14">
        <v>0</v>
      </c>
      <c r="AE51" s="15">
        <f>C51-(D51+E51+F51+H51+J51+L51+M51+N51+O51+P51+Q51+R51+S51+T51+U51+V51+Y51+Z51+AA51+AB51+I51+X51+AC51+K51+AD51)</f>
        <v>1.7482000000000006</v>
      </c>
      <c r="AF51" s="16" t="e">
        <f>#REF!+AE51</f>
        <v>#REF!</v>
      </c>
      <c r="AG51" s="17">
        <f>C51-SUM(D51:AE51)+G51+W51</f>
        <v>0</v>
      </c>
      <c r="AH51" s="13">
        <v>2.91</v>
      </c>
      <c r="AI51" s="13"/>
      <c r="AJ51" s="1" t="e">
        <f>(C51+#REF!)*#REF!</f>
        <v>#REF!</v>
      </c>
    </row>
    <row r="52" spans="1:36" ht="15">
      <c r="A52" s="11">
        <v>50</v>
      </c>
      <c r="B52" s="41" t="s">
        <v>81</v>
      </c>
      <c r="C52" s="14">
        <v>12.57</v>
      </c>
      <c r="D52" s="14">
        <v>0.64</v>
      </c>
      <c r="E52" s="14">
        <v>0.34</v>
      </c>
      <c r="F52" s="14">
        <v>0</v>
      </c>
      <c r="G52" s="42">
        <v>0.58</v>
      </c>
      <c r="H52" s="14">
        <f>AH52-AH52*2%</f>
        <v>3.675</v>
      </c>
      <c r="I52" s="14">
        <v>0.2</v>
      </c>
      <c r="J52" s="14">
        <v>0.75</v>
      </c>
      <c r="K52" s="14">
        <v>0</v>
      </c>
      <c r="L52" s="14">
        <v>0.19</v>
      </c>
      <c r="M52" s="14">
        <v>0.54</v>
      </c>
      <c r="N52" s="14">
        <v>0.16</v>
      </c>
      <c r="O52" s="14">
        <v>0</v>
      </c>
      <c r="P52" s="14">
        <v>0.1</v>
      </c>
      <c r="Q52" s="14">
        <v>0.04</v>
      </c>
      <c r="R52" s="14">
        <v>0</v>
      </c>
      <c r="S52" s="14">
        <v>0</v>
      </c>
      <c r="T52" s="14">
        <v>0</v>
      </c>
      <c r="U52" s="14">
        <v>0.43</v>
      </c>
      <c r="V52" s="14">
        <f t="shared" si="1"/>
        <v>2.61</v>
      </c>
      <c r="W52" s="42">
        <v>2.03</v>
      </c>
      <c r="X52" s="14">
        <v>0</v>
      </c>
      <c r="Y52" s="14">
        <v>0.92</v>
      </c>
      <c r="Z52" s="14">
        <v>0.34</v>
      </c>
      <c r="AA52" s="14">
        <v>1.64</v>
      </c>
      <c r="AB52" s="14">
        <v>0</v>
      </c>
      <c r="AC52" s="14">
        <v>0</v>
      </c>
      <c r="AD52" s="14">
        <v>0</v>
      </c>
      <c r="AE52" s="15">
        <f>C52-(D52+E52+F52+H52+J52+L52+M52+N52+O52+P52+Q52+R52+S52+T52+U52+V52+Y52+Z52+AA52+AB52+I52+X52+AC52+K52+AD52)</f>
        <v>-0.004999999999999005</v>
      </c>
      <c r="AF52" s="16" t="e">
        <f>#REF!+AE52</f>
        <v>#REF!</v>
      </c>
      <c r="AG52" s="17">
        <f>C52-SUM(D52:AE52)+G52+W52</f>
        <v>0</v>
      </c>
      <c r="AH52" s="13">
        <v>3.75</v>
      </c>
      <c r="AI52" s="13"/>
      <c r="AJ52" s="1" t="e">
        <f>(C52+#REF!)*#REF!</f>
        <v>#REF!</v>
      </c>
    </row>
    <row r="53" spans="1:44" ht="15">
      <c r="A53" s="11">
        <v>51</v>
      </c>
      <c r="B53" s="41" t="s">
        <v>82</v>
      </c>
      <c r="C53" s="14">
        <v>14.93</v>
      </c>
      <c r="D53" s="14"/>
      <c r="E53" s="14"/>
      <c r="F53" s="14">
        <v>0</v>
      </c>
      <c r="G53" s="42">
        <v>0.58</v>
      </c>
      <c r="H53" s="14">
        <v>4</v>
      </c>
      <c r="I53" s="14">
        <v>0</v>
      </c>
      <c r="J53" s="14">
        <v>0.23</v>
      </c>
      <c r="K53" s="14">
        <v>0</v>
      </c>
      <c r="L53" s="14">
        <v>0.19</v>
      </c>
      <c r="M53" s="14">
        <v>0</v>
      </c>
      <c r="N53" s="14">
        <v>0.16</v>
      </c>
      <c r="O53" s="14">
        <v>0</v>
      </c>
      <c r="P53" s="14">
        <v>0.1</v>
      </c>
      <c r="Q53" s="14">
        <v>0.04</v>
      </c>
      <c r="R53" s="14">
        <v>0</v>
      </c>
      <c r="S53" s="14">
        <v>0</v>
      </c>
      <c r="T53" s="14">
        <v>0</v>
      </c>
      <c r="U53" s="14">
        <v>0.43</v>
      </c>
      <c r="V53" s="14">
        <f t="shared" si="1"/>
        <v>2.61</v>
      </c>
      <c r="W53" s="42">
        <v>2.03</v>
      </c>
      <c r="X53" s="14">
        <v>0</v>
      </c>
      <c r="Y53" s="14">
        <v>0.92</v>
      </c>
      <c r="Z53" s="14">
        <v>0.34</v>
      </c>
      <c r="AA53" s="14">
        <v>1.64</v>
      </c>
      <c r="AB53" s="14">
        <v>0</v>
      </c>
      <c r="AC53" s="14">
        <v>0</v>
      </c>
      <c r="AD53" s="14">
        <v>0</v>
      </c>
      <c r="AE53" s="15">
        <f>C53-(D53+E53+F53+H53+J53+L53+M53+N53+O53+P53+Q53+R53+S53+T53+U53+V53+Y53+Z53+AA53+AB53+I53+X53+AC53+K53+AD53)</f>
        <v>4.27</v>
      </c>
      <c r="AF53" s="16" t="e">
        <f>#REF!+AE53</f>
        <v>#REF!</v>
      </c>
      <c r="AG53" s="17">
        <f>C53-SUM(D53:AE53)+G53+W53</f>
        <v>0</v>
      </c>
      <c r="AH53" s="13">
        <v>4</v>
      </c>
      <c r="AI53" s="13"/>
      <c r="AJ53" s="1" t="e">
        <f>(C53+#REF!)*#REF!</f>
        <v>#REF!</v>
      </c>
      <c r="AK53" s="20" t="s">
        <v>83</v>
      </c>
      <c r="AL53" s="3"/>
      <c r="AM53" s="3"/>
      <c r="AN53" s="3"/>
      <c r="AO53" s="3"/>
      <c r="AP53" s="3"/>
      <c r="AQ53" s="3"/>
      <c r="AR53" s="3"/>
    </row>
    <row r="54" spans="1:36" ht="15">
      <c r="A54" s="11">
        <v>52</v>
      </c>
      <c r="B54" s="41" t="s">
        <v>84</v>
      </c>
      <c r="C54" s="14">
        <v>11.73</v>
      </c>
      <c r="D54" s="14">
        <v>0</v>
      </c>
      <c r="E54" s="14">
        <v>0.34</v>
      </c>
      <c r="F54" s="14">
        <v>0</v>
      </c>
      <c r="G54" s="42">
        <v>0.58</v>
      </c>
      <c r="H54" s="14">
        <f>AH54-AH54*2%</f>
        <v>3.5476</v>
      </c>
      <c r="I54" s="14">
        <v>0</v>
      </c>
      <c r="J54" s="14">
        <v>1.05</v>
      </c>
      <c r="K54" s="14">
        <v>0</v>
      </c>
      <c r="L54" s="14">
        <v>0.19</v>
      </c>
      <c r="M54" s="14">
        <v>0</v>
      </c>
      <c r="N54" s="14">
        <v>0.16</v>
      </c>
      <c r="O54" s="14">
        <v>0</v>
      </c>
      <c r="P54" s="14">
        <v>0</v>
      </c>
      <c r="Q54" s="14">
        <v>0.04</v>
      </c>
      <c r="R54" s="14">
        <v>0</v>
      </c>
      <c r="S54" s="14">
        <v>0</v>
      </c>
      <c r="T54" s="14">
        <v>0</v>
      </c>
      <c r="U54" s="14">
        <v>0.43</v>
      </c>
      <c r="V54" s="14">
        <f t="shared" si="1"/>
        <v>2.61</v>
      </c>
      <c r="W54" s="42">
        <v>2.03</v>
      </c>
      <c r="X54" s="14">
        <v>0</v>
      </c>
      <c r="Y54" s="14">
        <v>0.92</v>
      </c>
      <c r="Z54" s="14">
        <v>0.34</v>
      </c>
      <c r="AA54" s="14">
        <v>1.64</v>
      </c>
      <c r="AB54" s="14">
        <v>0</v>
      </c>
      <c r="AC54" s="14">
        <v>0</v>
      </c>
      <c r="AD54" s="14">
        <v>0</v>
      </c>
      <c r="AE54" s="15">
        <f>C54-(D54+E54+F54+H54+J54+L54+M54+N54+O54+P54+Q54+R54+S54+T54+U54+V54+Y54+Z54+AA54+AB54+I54+X54+AC54+K54+AD54)</f>
        <v>0.4624000000000006</v>
      </c>
      <c r="AF54" s="16" t="e">
        <f>#REF!+AE54</f>
        <v>#REF!</v>
      </c>
      <c r="AG54" s="17">
        <f>C54-SUM(D54:AE54)+G54+W54</f>
        <v>0</v>
      </c>
      <c r="AH54" s="13">
        <v>3.62</v>
      </c>
      <c r="AI54" s="13"/>
      <c r="AJ54" s="1" t="e">
        <f>(C54+#REF!)*#REF!</f>
        <v>#REF!</v>
      </c>
    </row>
    <row r="55" spans="1:36" ht="15">
      <c r="A55" s="11">
        <v>53</v>
      </c>
      <c r="B55" s="41" t="s">
        <v>85</v>
      </c>
      <c r="C55" s="14">
        <v>6.61</v>
      </c>
      <c r="D55" s="14">
        <v>0</v>
      </c>
      <c r="E55" s="14">
        <v>0.34</v>
      </c>
      <c r="F55" s="14">
        <v>0</v>
      </c>
      <c r="G55" s="42">
        <v>0.58</v>
      </c>
      <c r="H55" s="14">
        <f>AH55-AH55*2%</f>
        <v>0.6859999999999999</v>
      </c>
      <c r="I55" s="14">
        <v>0</v>
      </c>
      <c r="J55" s="14">
        <v>0.26</v>
      </c>
      <c r="K55" s="14">
        <v>0</v>
      </c>
      <c r="L55" s="14">
        <v>0.19</v>
      </c>
      <c r="M55" s="14">
        <v>0</v>
      </c>
      <c r="N55" s="14">
        <v>0.16</v>
      </c>
      <c r="O55" s="14">
        <v>0</v>
      </c>
      <c r="P55" s="14">
        <v>0</v>
      </c>
      <c r="Q55" s="14">
        <v>0.04</v>
      </c>
      <c r="R55" s="14">
        <v>0</v>
      </c>
      <c r="S55" s="14">
        <v>0</v>
      </c>
      <c r="T55" s="14">
        <v>0</v>
      </c>
      <c r="U55" s="14">
        <v>0.12</v>
      </c>
      <c r="V55" s="14">
        <f t="shared" si="1"/>
        <v>2.61</v>
      </c>
      <c r="W55" s="42">
        <v>2.03</v>
      </c>
      <c r="X55" s="14">
        <v>0</v>
      </c>
      <c r="Y55" s="14">
        <v>0.76</v>
      </c>
      <c r="Z55" s="14">
        <v>0.34</v>
      </c>
      <c r="AA55" s="14">
        <v>1.1</v>
      </c>
      <c r="AB55" s="14">
        <v>0</v>
      </c>
      <c r="AC55" s="14">
        <v>0</v>
      </c>
      <c r="AD55" s="14">
        <v>0</v>
      </c>
      <c r="AE55" s="15">
        <f>C55-(D55+E55+F55+H55+J55+L55+M55+N55+O55+P55+Q55+R55+S55+T55+U55+V55+Y55+Z55+AA55+AB55+I55+X55+AC55+K55+AD55)</f>
        <v>0.004000000000000448</v>
      </c>
      <c r="AF55" s="16" t="e">
        <f>#REF!+AE55</f>
        <v>#REF!</v>
      </c>
      <c r="AG55" s="17">
        <f>C55-SUM(D55:AE55)+G55+W55</f>
        <v>0</v>
      </c>
      <c r="AH55" s="13">
        <v>0.7</v>
      </c>
      <c r="AI55" s="13"/>
      <c r="AJ55" s="1" t="e">
        <f>(C55+#REF!)*#REF!</f>
        <v>#REF!</v>
      </c>
    </row>
    <row r="56" spans="1:36" ht="15">
      <c r="A56" s="11">
        <v>54</v>
      </c>
      <c r="B56" s="41" t="s">
        <v>86</v>
      </c>
      <c r="C56" s="14">
        <v>12.57</v>
      </c>
      <c r="D56" s="14">
        <v>0</v>
      </c>
      <c r="E56" s="14">
        <v>0.34</v>
      </c>
      <c r="F56" s="14">
        <v>0</v>
      </c>
      <c r="G56" s="42">
        <v>0.58</v>
      </c>
      <c r="H56" s="14">
        <f>AH56-AH56*2%</f>
        <v>3.675</v>
      </c>
      <c r="I56" s="14">
        <v>1.38</v>
      </c>
      <c r="J56" s="14">
        <v>0.75</v>
      </c>
      <c r="K56" s="14">
        <v>0</v>
      </c>
      <c r="L56" s="14">
        <v>0.19</v>
      </c>
      <c r="M56" s="14">
        <v>0</v>
      </c>
      <c r="N56" s="14">
        <v>0.16</v>
      </c>
      <c r="O56" s="14">
        <v>0</v>
      </c>
      <c r="P56" s="14">
        <v>0.1</v>
      </c>
      <c r="Q56" s="14">
        <v>0.04</v>
      </c>
      <c r="R56" s="14">
        <v>0</v>
      </c>
      <c r="S56" s="14">
        <v>0</v>
      </c>
      <c r="T56" s="14">
        <v>0</v>
      </c>
      <c r="U56" s="14">
        <v>0.43</v>
      </c>
      <c r="V56" s="14">
        <f t="shared" si="1"/>
        <v>2.61</v>
      </c>
      <c r="W56" s="42">
        <v>2.03</v>
      </c>
      <c r="X56" s="14">
        <v>0</v>
      </c>
      <c r="Y56" s="14">
        <v>0.92</v>
      </c>
      <c r="Z56" s="14">
        <v>0.34</v>
      </c>
      <c r="AA56" s="14">
        <v>1.64</v>
      </c>
      <c r="AB56" s="14">
        <v>0</v>
      </c>
      <c r="AC56" s="14">
        <v>0</v>
      </c>
      <c r="AD56" s="14">
        <v>0</v>
      </c>
      <c r="AE56" s="15">
        <f>C56-(D56+E56+F56+H56+J56+L56+M56+N56+O56+P56+Q56+R56+S56+T56+U56+V56+Y56+Z56+AA56+AB56+I56+X56+AC56+K56+AD56)</f>
        <v>-0.004999999999999005</v>
      </c>
      <c r="AF56" s="16" t="e">
        <f>#REF!+AE56</f>
        <v>#REF!</v>
      </c>
      <c r="AG56" s="17">
        <f>C56-SUM(D56:AE56)+G56+W56</f>
        <v>0</v>
      </c>
      <c r="AH56" s="13">
        <v>3.75</v>
      </c>
      <c r="AI56" s="13"/>
      <c r="AJ56" s="1" t="e">
        <f>(C56+#REF!)*#REF!</f>
        <v>#REF!</v>
      </c>
    </row>
    <row r="57" spans="1:36" ht="15">
      <c r="A57" s="11">
        <v>55</v>
      </c>
      <c r="B57" s="41" t="s">
        <v>87</v>
      </c>
      <c r="C57" s="14">
        <v>12.57</v>
      </c>
      <c r="D57" s="14">
        <v>0.84</v>
      </c>
      <c r="E57" s="14">
        <v>0.34</v>
      </c>
      <c r="F57" s="14">
        <v>0</v>
      </c>
      <c r="G57" s="42">
        <v>0.58</v>
      </c>
      <c r="H57" s="14">
        <f>AH57-AH57*2%</f>
        <v>3.675</v>
      </c>
      <c r="I57" s="14">
        <v>0</v>
      </c>
      <c r="J57" s="14">
        <v>0.75</v>
      </c>
      <c r="K57" s="14">
        <v>0</v>
      </c>
      <c r="L57" s="14">
        <v>0.19</v>
      </c>
      <c r="M57" s="14">
        <v>0.54</v>
      </c>
      <c r="N57" s="14">
        <v>0.16</v>
      </c>
      <c r="O57" s="14">
        <v>0</v>
      </c>
      <c r="P57" s="14">
        <v>0.1</v>
      </c>
      <c r="Q57" s="14">
        <v>0.04</v>
      </c>
      <c r="R57" s="14">
        <v>0</v>
      </c>
      <c r="S57" s="14">
        <v>0</v>
      </c>
      <c r="T57" s="14">
        <v>0</v>
      </c>
      <c r="U57" s="14">
        <v>0.43</v>
      </c>
      <c r="V57" s="14">
        <f t="shared" si="1"/>
        <v>2.61</v>
      </c>
      <c r="W57" s="42">
        <v>2.03</v>
      </c>
      <c r="X57" s="14">
        <v>0</v>
      </c>
      <c r="Y57" s="14">
        <v>0.92</v>
      </c>
      <c r="Z57" s="14">
        <v>0.34</v>
      </c>
      <c r="AA57" s="14">
        <v>1.64</v>
      </c>
      <c r="AB57" s="14">
        <v>0</v>
      </c>
      <c r="AC57" s="14">
        <v>0</v>
      </c>
      <c r="AD57" s="14">
        <v>0</v>
      </c>
      <c r="AE57" s="15">
        <f>C57-(D57+E57+F57+H57+J57+L57+M57+N57+O57+P57+Q57+R57+S57+T57+U57+V57+Y57+Z57+AA57+AB57+I57+X57+AC57+K57+AD57)</f>
        <v>-0.004999999999999005</v>
      </c>
      <c r="AF57" s="16" t="e">
        <f>#REF!+AE57</f>
        <v>#REF!</v>
      </c>
      <c r="AG57" s="17">
        <f>C57-SUM(D57:AE57)+G57+W57</f>
        <v>0</v>
      </c>
      <c r="AH57" s="13">
        <v>3.75</v>
      </c>
      <c r="AI57" s="13"/>
      <c r="AJ57" s="1" t="e">
        <f>(C57+#REF!)*#REF!</f>
        <v>#REF!</v>
      </c>
    </row>
    <row r="58" spans="1:36" ht="15">
      <c r="A58" s="11">
        <v>56</v>
      </c>
      <c r="B58" s="41" t="s">
        <v>88</v>
      </c>
      <c r="C58" s="14">
        <v>16.53</v>
      </c>
      <c r="D58" s="14">
        <v>2.86</v>
      </c>
      <c r="E58" s="14">
        <v>0.34</v>
      </c>
      <c r="F58" s="14">
        <v>0</v>
      </c>
      <c r="G58" s="42">
        <v>0.58</v>
      </c>
      <c r="H58" s="14">
        <f>AH58-AH58*2%</f>
        <v>3.2438000000000002</v>
      </c>
      <c r="I58" s="14">
        <v>0</v>
      </c>
      <c r="J58" s="14">
        <v>0.96</v>
      </c>
      <c r="K58" s="14">
        <v>0</v>
      </c>
      <c r="L58" s="14">
        <v>0.19</v>
      </c>
      <c r="M58" s="14">
        <v>0.54</v>
      </c>
      <c r="N58" s="14">
        <v>0.16</v>
      </c>
      <c r="O58" s="14">
        <v>0</v>
      </c>
      <c r="P58" s="14">
        <v>0.1</v>
      </c>
      <c r="Q58" s="14">
        <v>0.04</v>
      </c>
      <c r="R58" s="14">
        <v>0</v>
      </c>
      <c r="S58" s="14">
        <v>0</v>
      </c>
      <c r="T58" s="14">
        <v>0</v>
      </c>
      <c r="U58" s="14">
        <v>0.43</v>
      </c>
      <c r="V58" s="14">
        <f t="shared" si="1"/>
        <v>2.61</v>
      </c>
      <c r="W58" s="42">
        <v>2.03</v>
      </c>
      <c r="X58" s="14">
        <v>0</v>
      </c>
      <c r="Y58" s="14">
        <v>0.92</v>
      </c>
      <c r="Z58" s="14">
        <v>0.34</v>
      </c>
      <c r="AA58" s="14">
        <v>1.64</v>
      </c>
      <c r="AB58" s="14">
        <v>0</v>
      </c>
      <c r="AC58" s="14">
        <v>0</v>
      </c>
      <c r="AD58" s="14">
        <v>0</v>
      </c>
      <c r="AE58" s="15">
        <f>C58-(D58+E58+F58+H58+J58+L58+M58+N58+O58+P58+Q58+R58+S58+T58+U58+V58+Y58+Z58+AA58+AB58+I58+X58+AC58+K58+AD58)</f>
        <v>2.156200000000002</v>
      </c>
      <c r="AF58" s="16" t="e">
        <f>#REF!+AE58</f>
        <v>#REF!</v>
      </c>
      <c r="AG58" s="17">
        <f>C58-SUM(D58:AE58)+G58+W58</f>
        <v>3.9968028886505635E-15</v>
      </c>
      <c r="AH58" s="13">
        <v>3.31</v>
      </c>
      <c r="AI58" s="13"/>
      <c r="AJ58" s="1" t="e">
        <f>(C58+#REF!)*#REF!</f>
        <v>#REF!</v>
      </c>
    </row>
    <row r="59" spans="1:44" ht="15">
      <c r="A59" s="11">
        <v>57</v>
      </c>
      <c r="B59" s="41" t="s">
        <v>89</v>
      </c>
      <c r="C59" s="14">
        <v>15.19</v>
      </c>
      <c r="D59" s="14">
        <v>1.71</v>
      </c>
      <c r="E59" s="14">
        <v>0.34</v>
      </c>
      <c r="F59" s="14">
        <v>0.96</v>
      </c>
      <c r="G59" s="42">
        <v>0</v>
      </c>
      <c r="H59" s="14">
        <v>4.35</v>
      </c>
      <c r="I59" s="14">
        <v>0</v>
      </c>
      <c r="J59" s="14">
        <v>0.5700000000000001</v>
      </c>
      <c r="K59" s="14">
        <v>0.21</v>
      </c>
      <c r="L59" s="14">
        <v>0.11</v>
      </c>
      <c r="M59" s="14">
        <v>0</v>
      </c>
      <c r="N59" s="14">
        <v>0.16</v>
      </c>
      <c r="O59" s="14">
        <v>0</v>
      </c>
      <c r="P59" s="14">
        <v>0.1</v>
      </c>
      <c r="Q59" s="14">
        <v>0.04</v>
      </c>
      <c r="R59" s="14">
        <v>0</v>
      </c>
      <c r="S59" s="14">
        <v>0</v>
      </c>
      <c r="T59" s="14">
        <v>0</v>
      </c>
      <c r="U59" s="14">
        <v>0.55</v>
      </c>
      <c r="V59" s="14">
        <f t="shared" si="1"/>
        <v>1.63</v>
      </c>
      <c r="W59" s="42">
        <v>1.63</v>
      </c>
      <c r="X59" s="14">
        <v>0.34</v>
      </c>
      <c r="Y59" s="14">
        <v>1.08</v>
      </c>
      <c r="Z59" s="14">
        <v>0.34</v>
      </c>
      <c r="AA59" s="14">
        <v>1.64</v>
      </c>
      <c r="AB59" s="14">
        <v>0</v>
      </c>
      <c r="AC59" s="14">
        <v>0</v>
      </c>
      <c r="AD59" s="14">
        <v>0</v>
      </c>
      <c r="AE59" s="15">
        <f>C59-(D59+E59+F59+H59+J59+L59+M59+N59+O59+P59+Q59+R59+S59+T59+U59+V59+Y59+Z59+AA59+AB59+I59+X59+AC59+K59+AD59)</f>
        <v>1.0599999999999987</v>
      </c>
      <c r="AF59" s="16" t="e">
        <f>#REF!+AE59</f>
        <v>#REF!</v>
      </c>
      <c r="AG59" s="17">
        <f>C59-SUM(D59:AE59)+G59+W59</f>
        <v>0</v>
      </c>
      <c r="AH59" s="18">
        <v>4.35</v>
      </c>
      <c r="AI59" s="13"/>
      <c r="AJ59" s="1" t="e">
        <f>(C59+#REF!)*#REF!</f>
        <v>#REF!</v>
      </c>
      <c r="AK59" s="3"/>
      <c r="AL59" s="3"/>
      <c r="AM59" s="3"/>
      <c r="AN59" s="3"/>
      <c r="AO59" s="3"/>
      <c r="AP59" s="3"/>
      <c r="AQ59" s="3"/>
      <c r="AR59" s="3"/>
    </row>
    <row r="60" spans="1:44" ht="15">
      <c r="A60" s="11">
        <v>58</v>
      </c>
      <c r="B60" s="41" t="s">
        <v>90</v>
      </c>
      <c r="C60" s="14">
        <v>18</v>
      </c>
      <c r="D60" s="14">
        <v>1.71</v>
      </c>
      <c r="E60" s="14">
        <v>0.34</v>
      </c>
      <c r="F60" s="14">
        <v>0</v>
      </c>
      <c r="G60" s="42">
        <v>0.58</v>
      </c>
      <c r="H60" s="14">
        <v>4.52</v>
      </c>
      <c r="I60" s="14">
        <v>0</v>
      </c>
      <c r="J60" s="14">
        <v>0.74</v>
      </c>
      <c r="K60" s="14">
        <v>0</v>
      </c>
      <c r="L60" s="14">
        <v>0.19</v>
      </c>
      <c r="M60" s="14">
        <v>0.54</v>
      </c>
      <c r="N60" s="14">
        <v>0.16</v>
      </c>
      <c r="O60" s="14">
        <v>0</v>
      </c>
      <c r="P60" s="14">
        <v>0.1</v>
      </c>
      <c r="Q60" s="14">
        <v>0.04</v>
      </c>
      <c r="R60" s="14">
        <v>0</v>
      </c>
      <c r="S60" s="14">
        <v>0</v>
      </c>
      <c r="T60" s="14">
        <v>0</v>
      </c>
      <c r="U60" s="14">
        <v>0.43</v>
      </c>
      <c r="V60" s="14">
        <f t="shared" si="1"/>
        <v>2.61</v>
      </c>
      <c r="W60" s="42">
        <v>2.03</v>
      </c>
      <c r="X60" s="14">
        <v>0</v>
      </c>
      <c r="Y60" s="14">
        <v>0.92</v>
      </c>
      <c r="Z60" s="14">
        <v>0.34</v>
      </c>
      <c r="AA60" s="14">
        <v>1.64</v>
      </c>
      <c r="AB60" s="14">
        <v>0</v>
      </c>
      <c r="AC60" s="14">
        <v>0</v>
      </c>
      <c r="AD60" s="14">
        <v>0</v>
      </c>
      <c r="AE60" s="15">
        <f>C60-(D60+E60+F60+H60+J60+L60+M60+N60+O60+P60+Q60+R60+S60+T60+U60+V60+Y60+Z60+AA60+AB60+I60+X60+AC60+K60+AD60)</f>
        <v>3.7200000000000024</v>
      </c>
      <c r="AF60" s="16" t="e">
        <f>#REF!+AE60</f>
        <v>#REF!</v>
      </c>
      <c r="AG60" s="17">
        <f>C60-SUM(D60:AE60)+G60+W60</f>
        <v>0</v>
      </c>
      <c r="AH60" s="13">
        <v>4.52</v>
      </c>
      <c r="AI60" s="13"/>
      <c r="AJ60" s="1" t="e">
        <f>(C60+#REF!)*#REF!</f>
        <v>#REF!</v>
      </c>
      <c r="AK60" s="3"/>
      <c r="AL60" s="3"/>
      <c r="AM60" s="3"/>
      <c r="AN60" s="3"/>
      <c r="AO60" s="3"/>
      <c r="AP60" s="3"/>
      <c r="AQ60" s="3"/>
      <c r="AR60" s="3"/>
    </row>
    <row r="61" spans="1:36" ht="15">
      <c r="A61" s="11">
        <v>59</v>
      </c>
      <c r="B61" s="41" t="s">
        <v>91</v>
      </c>
      <c r="C61" s="14">
        <v>12.57</v>
      </c>
      <c r="D61" s="14">
        <v>0.84</v>
      </c>
      <c r="E61" s="14">
        <v>0.34</v>
      </c>
      <c r="F61" s="14">
        <v>0</v>
      </c>
      <c r="G61" s="42">
        <v>0.58</v>
      </c>
      <c r="H61" s="14">
        <f>AH61-AH61*2%</f>
        <v>3.675</v>
      </c>
      <c r="I61" s="14">
        <v>0</v>
      </c>
      <c r="J61" s="14">
        <v>0.75</v>
      </c>
      <c r="K61" s="14">
        <v>0</v>
      </c>
      <c r="L61" s="14">
        <v>0.19</v>
      </c>
      <c r="M61" s="14">
        <v>0.54</v>
      </c>
      <c r="N61" s="14">
        <v>0.16</v>
      </c>
      <c r="O61" s="14">
        <v>0</v>
      </c>
      <c r="P61" s="14">
        <v>0.1</v>
      </c>
      <c r="Q61" s="14">
        <v>0.04</v>
      </c>
      <c r="R61" s="14">
        <v>0</v>
      </c>
      <c r="S61" s="14">
        <v>0</v>
      </c>
      <c r="T61" s="14">
        <v>0</v>
      </c>
      <c r="U61" s="14">
        <v>0.43</v>
      </c>
      <c r="V61" s="14">
        <f t="shared" si="1"/>
        <v>2.61</v>
      </c>
      <c r="W61" s="42">
        <v>2.03</v>
      </c>
      <c r="X61" s="14">
        <v>0</v>
      </c>
      <c r="Y61" s="14">
        <v>0.92</v>
      </c>
      <c r="Z61" s="14">
        <v>0.34</v>
      </c>
      <c r="AA61" s="14">
        <v>1.64</v>
      </c>
      <c r="AB61" s="14">
        <v>0</v>
      </c>
      <c r="AC61" s="14">
        <v>0</v>
      </c>
      <c r="AD61" s="14">
        <v>0</v>
      </c>
      <c r="AE61" s="15">
        <f>C61-(D61+E61+F61+H61+J61+L61+M61+N61+O61+P61+Q61+R61+S61+T61+U61+V61+Y61+Z61+AA61+AB61+I61+X61+AC61+K61+AD61)</f>
        <v>-0.004999999999999005</v>
      </c>
      <c r="AF61" s="16" t="e">
        <f>#REF!+AE61</f>
        <v>#REF!</v>
      </c>
      <c r="AG61" s="17">
        <f>C61-SUM(D61:AE61)+G61+W61</f>
        <v>0</v>
      </c>
      <c r="AH61" s="13">
        <v>3.75</v>
      </c>
      <c r="AI61" s="13"/>
      <c r="AJ61" s="1" t="e">
        <f>(C61+#REF!)*#REF!</f>
        <v>#REF!</v>
      </c>
    </row>
    <row r="62" spans="1:44" ht="15">
      <c r="A62" s="11">
        <v>60</v>
      </c>
      <c r="B62" s="41" t="s">
        <v>92</v>
      </c>
      <c r="C62" s="14">
        <v>16.99</v>
      </c>
      <c r="D62" s="14">
        <v>1.71</v>
      </c>
      <c r="E62" s="14">
        <v>0.34</v>
      </c>
      <c r="F62" s="14">
        <v>1.14</v>
      </c>
      <c r="G62" s="42">
        <v>0</v>
      </c>
      <c r="H62" s="14">
        <v>4.52</v>
      </c>
      <c r="I62" s="14">
        <v>0</v>
      </c>
      <c r="J62" s="14">
        <v>0.5</v>
      </c>
      <c r="K62" s="14">
        <v>0</v>
      </c>
      <c r="L62" s="14">
        <v>0.11</v>
      </c>
      <c r="M62" s="14">
        <v>0.54</v>
      </c>
      <c r="N62" s="14">
        <v>0.16</v>
      </c>
      <c r="O62" s="14">
        <v>0</v>
      </c>
      <c r="P62" s="14">
        <v>0.1</v>
      </c>
      <c r="Q62" s="14">
        <v>0.04</v>
      </c>
      <c r="R62" s="14">
        <v>0</v>
      </c>
      <c r="S62" s="14">
        <v>0</v>
      </c>
      <c r="T62" s="14">
        <v>0</v>
      </c>
      <c r="U62" s="14">
        <v>0.55</v>
      </c>
      <c r="V62" s="14">
        <f t="shared" si="1"/>
        <v>1.63</v>
      </c>
      <c r="W62" s="42">
        <v>1.63</v>
      </c>
      <c r="X62" s="14">
        <v>0.54</v>
      </c>
      <c r="Y62" s="14">
        <v>1.08</v>
      </c>
      <c r="Z62" s="14">
        <v>0.34</v>
      </c>
      <c r="AA62" s="14">
        <v>1.64</v>
      </c>
      <c r="AB62" s="14">
        <v>0</v>
      </c>
      <c r="AC62" s="14">
        <v>0</v>
      </c>
      <c r="AD62" s="14">
        <v>0</v>
      </c>
      <c r="AE62" s="15">
        <f>C62-(D62+E62+F62+H62+J62+L62+M62+N62+O62+P62+Q62+R62+S62+T62+U62+V62+Y62+Z62+AA62+AB62+I62+X62+AC62+K62+AD62)</f>
        <v>2.049999999999997</v>
      </c>
      <c r="AF62" s="16" t="e">
        <f>#REF!+AE62</f>
        <v>#REF!</v>
      </c>
      <c r="AG62" s="17">
        <f>C62-SUM(D62:AE62)+G62+W62</f>
        <v>4.440892098500626E-15</v>
      </c>
      <c r="AH62" s="18">
        <v>4.52</v>
      </c>
      <c r="AI62" s="13"/>
      <c r="AJ62" s="1" t="e">
        <f>(C62+#REF!)*#REF!</f>
        <v>#REF!</v>
      </c>
      <c r="AK62" s="3"/>
      <c r="AL62" s="3"/>
      <c r="AM62" s="3"/>
      <c r="AN62" s="3"/>
      <c r="AO62" s="3"/>
      <c r="AP62" s="3"/>
      <c r="AQ62" s="3"/>
      <c r="AR62" s="3"/>
    </row>
    <row r="63" spans="1:36" ht="15">
      <c r="A63" s="11">
        <v>61</v>
      </c>
      <c r="B63" s="41" t="s">
        <v>93</v>
      </c>
      <c r="C63" s="14">
        <v>15.55</v>
      </c>
      <c r="D63" s="14">
        <v>1.71</v>
      </c>
      <c r="E63" s="14">
        <v>0.34</v>
      </c>
      <c r="F63" s="14">
        <v>1.14</v>
      </c>
      <c r="G63" s="42">
        <v>0</v>
      </c>
      <c r="H63" s="14">
        <v>3.14</v>
      </c>
      <c r="I63" s="14">
        <v>1.06</v>
      </c>
      <c r="J63" s="14">
        <v>1.36</v>
      </c>
      <c r="K63" s="14">
        <v>0</v>
      </c>
      <c r="L63" s="14">
        <v>0.11</v>
      </c>
      <c r="M63" s="14">
        <v>0.54</v>
      </c>
      <c r="N63" s="14">
        <v>0.16</v>
      </c>
      <c r="O63" s="14">
        <v>0</v>
      </c>
      <c r="P63" s="14">
        <v>0.1</v>
      </c>
      <c r="Q63" s="14">
        <v>0.04</v>
      </c>
      <c r="R63" s="14">
        <v>0</v>
      </c>
      <c r="S63" s="14">
        <v>0</v>
      </c>
      <c r="T63" s="14">
        <v>0</v>
      </c>
      <c r="U63" s="14">
        <v>0.55</v>
      </c>
      <c r="V63" s="14">
        <f t="shared" si="1"/>
        <v>1.63</v>
      </c>
      <c r="W63" s="42">
        <v>1.63</v>
      </c>
      <c r="X63" s="14">
        <f>'[1]КГМ'!K65</f>
        <v>0.6067774010317833</v>
      </c>
      <c r="Y63" s="14">
        <v>1.08</v>
      </c>
      <c r="Z63" s="14">
        <v>0.34</v>
      </c>
      <c r="AA63" s="14">
        <v>1.64</v>
      </c>
      <c r="AB63" s="14">
        <v>0</v>
      </c>
      <c r="AC63" s="14">
        <v>0</v>
      </c>
      <c r="AD63" s="14">
        <v>0</v>
      </c>
      <c r="AE63" s="15">
        <f>C63-(D63+E63+F63+H63+J63+L63+M63+N63+O63+P63+Q63+R63+S63+T63+U63+V63+Y63+Z63+AA63+AB63+I63+X63+AC63+K63+AD63)</f>
        <v>0.003222598968216417</v>
      </c>
      <c r="AF63" s="16" t="e">
        <f>#REF!+AE63</f>
        <v>#REF!</v>
      </c>
      <c r="AG63" s="17">
        <f>C63-SUM(D63:AE63)+G63+W63</f>
        <v>0</v>
      </c>
      <c r="AH63" s="13">
        <v>3.14</v>
      </c>
      <c r="AI63" s="13"/>
      <c r="AJ63" s="1" t="e">
        <f>(C63+#REF!)*#REF!</f>
        <v>#REF!</v>
      </c>
    </row>
    <row r="64" spans="1:36" ht="15">
      <c r="A64" s="11">
        <v>62</v>
      </c>
      <c r="B64" s="41" t="s">
        <v>94</v>
      </c>
      <c r="C64" s="14">
        <v>15.55</v>
      </c>
      <c r="D64" s="14">
        <v>1.71</v>
      </c>
      <c r="E64" s="14">
        <v>0.34</v>
      </c>
      <c r="F64" s="14">
        <v>1.14</v>
      </c>
      <c r="G64" s="42">
        <v>0</v>
      </c>
      <c r="H64" s="14">
        <v>3.14</v>
      </c>
      <c r="I64" s="14">
        <v>1.24</v>
      </c>
      <c r="J64" s="14">
        <v>1.36</v>
      </c>
      <c r="K64" s="14">
        <v>0</v>
      </c>
      <c r="L64" s="14">
        <v>0.11</v>
      </c>
      <c r="M64" s="14">
        <v>0.54</v>
      </c>
      <c r="N64" s="14">
        <v>0.16</v>
      </c>
      <c r="O64" s="14">
        <v>0</v>
      </c>
      <c r="P64" s="14">
        <v>0.1</v>
      </c>
      <c r="Q64" s="14">
        <v>0.04</v>
      </c>
      <c r="R64" s="14">
        <v>0</v>
      </c>
      <c r="S64" s="14">
        <v>0</v>
      </c>
      <c r="T64" s="14">
        <v>0</v>
      </c>
      <c r="U64" s="14">
        <v>0.55</v>
      </c>
      <c r="V64" s="14">
        <f t="shared" si="1"/>
        <v>1.63</v>
      </c>
      <c r="W64" s="42">
        <v>1.63</v>
      </c>
      <c r="X64" s="14">
        <f>'[1]КГМ'!K66</f>
        <v>0.42892570232947747</v>
      </c>
      <c r="Y64" s="14">
        <v>1.08</v>
      </c>
      <c r="Z64" s="14">
        <v>0.34</v>
      </c>
      <c r="AA64" s="14">
        <v>1.64</v>
      </c>
      <c r="AB64" s="14">
        <v>0</v>
      </c>
      <c r="AC64" s="14">
        <v>0</v>
      </c>
      <c r="AD64" s="14">
        <v>0</v>
      </c>
      <c r="AE64" s="15">
        <f>C64-(D64+E64+F64+H64+J64+L64+M64+N64+O64+P64+Q64+R64+S64+T64+U64+V64+Y64+Z64+AA64+AB64+I64+X64+AC64+K64+AD64)</f>
        <v>0.0010742976705220286</v>
      </c>
      <c r="AF64" s="16" t="e">
        <f>#REF!+AE64</f>
        <v>#REF!</v>
      </c>
      <c r="AG64" s="17">
        <f>C64-SUM(D64:AE64)+G64+W64</f>
        <v>0</v>
      </c>
      <c r="AH64" s="13">
        <v>3.14</v>
      </c>
      <c r="AI64" s="13"/>
      <c r="AJ64" s="1" t="e">
        <f>(C64+#REF!)*#REF!</f>
        <v>#REF!</v>
      </c>
    </row>
    <row r="65" spans="1:36" ht="15">
      <c r="A65" s="11">
        <v>63</v>
      </c>
      <c r="B65" s="41" t="s">
        <v>95</v>
      </c>
      <c r="C65" s="14">
        <v>12.57</v>
      </c>
      <c r="D65" s="14">
        <v>1</v>
      </c>
      <c r="E65" s="14">
        <v>0.34</v>
      </c>
      <c r="F65" s="14">
        <v>0</v>
      </c>
      <c r="G65" s="42">
        <v>0.58</v>
      </c>
      <c r="H65" s="14">
        <v>3.75</v>
      </c>
      <c r="I65" s="14">
        <v>0.38</v>
      </c>
      <c r="J65" s="14">
        <v>0.75</v>
      </c>
      <c r="K65" s="14">
        <v>0</v>
      </c>
      <c r="L65" s="14">
        <v>0.11</v>
      </c>
      <c r="M65" s="14">
        <v>0</v>
      </c>
      <c r="N65" s="14">
        <v>0.16</v>
      </c>
      <c r="O65" s="14">
        <v>0</v>
      </c>
      <c r="P65" s="14">
        <v>0.1</v>
      </c>
      <c r="Q65" s="14">
        <v>0.04</v>
      </c>
      <c r="R65" s="14">
        <v>0</v>
      </c>
      <c r="S65" s="14">
        <v>0</v>
      </c>
      <c r="T65" s="14">
        <v>0</v>
      </c>
      <c r="U65" s="14">
        <v>0.43</v>
      </c>
      <c r="V65" s="14">
        <f t="shared" si="1"/>
        <v>2.61</v>
      </c>
      <c r="W65" s="42">
        <v>2.03</v>
      </c>
      <c r="X65" s="14">
        <v>0</v>
      </c>
      <c r="Y65" s="14">
        <v>0.92</v>
      </c>
      <c r="Z65" s="14">
        <v>0.34</v>
      </c>
      <c r="AA65" s="14">
        <v>1.64</v>
      </c>
      <c r="AB65" s="14">
        <v>0</v>
      </c>
      <c r="AC65" s="14">
        <v>0</v>
      </c>
      <c r="AD65" s="14">
        <v>0</v>
      </c>
      <c r="AE65" s="15">
        <f>C65-(D65+E65+F65+H65+J65+L65+M65+N65+O65+P65+Q65+R65+S65+T65+U65+V65+Y65+Z65+AA65+AB65+I65+X65+AC65+K65+AD65)</f>
        <v>0</v>
      </c>
      <c r="AF65" s="16" t="e">
        <f>#REF!+AE65</f>
        <v>#REF!</v>
      </c>
      <c r="AG65" s="17">
        <f>C65-SUM(D65:AE65)+G65+W65</f>
        <v>0</v>
      </c>
      <c r="AH65" s="13">
        <v>3.75</v>
      </c>
      <c r="AI65" s="13"/>
      <c r="AJ65" s="1" t="e">
        <f>(C65+#REF!)*#REF!</f>
        <v>#REF!</v>
      </c>
    </row>
    <row r="66" spans="1:36" ht="15">
      <c r="A66" s="11">
        <v>64</v>
      </c>
      <c r="B66" s="41" t="s">
        <v>96</v>
      </c>
      <c r="C66" s="14">
        <v>15.55</v>
      </c>
      <c r="D66" s="14">
        <v>1.71</v>
      </c>
      <c r="E66" s="14">
        <v>0.34</v>
      </c>
      <c r="F66" s="14">
        <v>1.14</v>
      </c>
      <c r="G66" s="42">
        <v>0</v>
      </c>
      <c r="H66" s="14">
        <v>3.14</v>
      </c>
      <c r="I66" s="14">
        <v>0.97</v>
      </c>
      <c r="J66" s="14">
        <v>1.36</v>
      </c>
      <c r="K66" s="14">
        <v>0</v>
      </c>
      <c r="L66" s="14">
        <v>0.11</v>
      </c>
      <c r="M66" s="14">
        <v>0.54</v>
      </c>
      <c r="N66" s="14">
        <v>0.16</v>
      </c>
      <c r="O66" s="14">
        <v>0</v>
      </c>
      <c r="P66" s="14">
        <v>0.1</v>
      </c>
      <c r="Q66" s="14">
        <v>0.04</v>
      </c>
      <c r="R66" s="14">
        <v>0</v>
      </c>
      <c r="S66" s="14">
        <v>0</v>
      </c>
      <c r="T66" s="14">
        <v>0</v>
      </c>
      <c r="U66" s="14">
        <v>0.55</v>
      </c>
      <c r="V66" s="14">
        <f t="shared" si="1"/>
        <v>1.63</v>
      </c>
      <c r="W66" s="42">
        <v>1.63</v>
      </c>
      <c r="X66" s="14">
        <f>'[1]КГМ'!K68</f>
        <v>0.7000186254777531</v>
      </c>
      <c r="Y66" s="14">
        <v>1.08</v>
      </c>
      <c r="Z66" s="14">
        <v>0.34</v>
      </c>
      <c r="AA66" s="14">
        <v>1.64</v>
      </c>
      <c r="AB66" s="14">
        <v>0</v>
      </c>
      <c r="AC66" s="14">
        <v>0</v>
      </c>
      <c r="AD66" s="14">
        <v>0</v>
      </c>
      <c r="AE66" s="15">
        <f>C66-(D66+E66+F66+H66+J66+L66+M66+N66+O66+P66+Q66+R66+S66+T66+U66+V66+Y66+Z66+AA66+AB66+I66+X66+AC66+K66+AD66)</f>
        <v>-1.8625477753886344E-05</v>
      </c>
      <c r="AF66" s="16" t="e">
        <f>#REF!+AE66</f>
        <v>#REF!</v>
      </c>
      <c r="AG66" s="17">
        <f>C66-SUM(D66:AE66)+G66+W66</f>
        <v>4.440892098500626E-15</v>
      </c>
      <c r="AH66" s="13">
        <v>3.14</v>
      </c>
      <c r="AI66" s="13"/>
      <c r="AJ66" s="1" t="e">
        <f>(C66+#REF!)*#REF!</f>
        <v>#REF!</v>
      </c>
    </row>
    <row r="67" spans="1:36" ht="15">
      <c r="A67" s="11">
        <v>65</v>
      </c>
      <c r="B67" s="41" t="s">
        <v>97</v>
      </c>
      <c r="C67" s="14">
        <v>21.47</v>
      </c>
      <c r="D67" s="14">
        <v>1.41</v>
      </c>
      <c r="E67" s="14">
        <v>0.34</v>
      </c>
      <c r="F67" s="14">
        <v>1.14</v>
      </c>
      <c r="G67" s="42">
        <v>0</v>
      </c>
      <c r="H67" s="14">
        <v>3.72</v>
      </c>
      <c r="I67" s="14">
        <v>3.32</v>
      </c>
      <c r="J67" s="14">
        <v>0.78</v>
      </c>
      <c r="K67" s="14">
        <v>0</v>
      </c>
      <c r="L67" s="14">
        <v>0.11</v>
      </c>
      <c r="M67" s="14">
        <v>0.54</v>
      </c>
      <c r="N67" s="14">
        <v>0.16</v>
      </c>
      <c r="O67" s="14">
        <v>0</v>
      </c>
      <c r="P67" s="14">
        <v>0.1</v>
      </c>
      <c r="Q67" s="14">
        <v>0.04</v>
      </c>
      <c r="R67" s="14">
        <f>'[2]Лифт-2015'!G10</f>
        <v>2.7735859774606006</v>
      </c>
      <c r="S67" s="14">
        <f>'[1]Лифт-2015'!L10</f>
        <v>0.1728860359948727</v>
      </c>
      <c r="T67" s="14">
        <f>'[1]Лифт-2015'!P10</f>
        <v>0.05351234447460346</v>
      </c>
      <c r="U67" s="14">
        <v>0.94</v>
      </c>
      <c r="V67" s="14">
        <f t="shared" si="1"/>
        <v>1.63</v>
      </c>
      <c r="W67" s="42">
        <v>1.63</v>
      </c>
      <c r="X67" s="14">
        <f>'[1]КГМ'!K69</f>
        <v>0.4569598026972718</v>
      </c>
      <c r="Y67" s="14">
        <v>1.22</v>
      </c>
      <c r="Z67" s="14">
        <v>0.34</v>
      </c>
      <c r="AA67" s="14">
        <v>2.2</v>
      </c>
      <c r="AB67" s="14">
        <v>0</v>
      </c>
      <c r="AC67" s="14">
        <f>'[1]Лифт-страх.'!G10</f>
        <v>0.02469800514212467</v>
      </c>
      <c r="AD67" s="14">
        <v>0</v>
      </c>
      <c r="AE67" s="15">
        <f>C67-(D67+E67+F67+H67+J67+L67+M67+N67+O67+P67+Q67+R67+S67+T67+U67+V67+Y67+Z67+AA67+AB67+I67+X67+AC67+K67+AD67)</f>
        <v>-0.001642165769474957</v>
      </c>
      <c r="AF67" s="16" t="e">
        <f>#REF!+AE67</f>
        <v>#REF!</v>
      </c>
      <c r="AG67" s="17">
        <f>C67-SUM(D67:AE67)+G67+W67</f>
        <v>4.440892098500626E-15</v>
      </c>
      <c r="AH67" s="13">
        <v>3.72</v>
      </c>
      <c r="AI67" s="13"/>
      <c r="AJ67" s="1" t="e">
        <f>(C67+#REF!)*#REF!</f>
        <v>#REF!</v>
      </c>
    </row>
    <row r="68" spans="1:36" ht="15">
      <c r="A68" s="11">
        <v>66</v>
      </c>
      <c r="B68" s="41" t="s">
        <v>98</v>
      </c>
      <c r="C68" s="14">
        <v>14.7</v>
      </c>
      <c r="D68" s="14">
        <v>2</v>
      </c>
      <c r="E68" s="14">
        <v>0.34</v>
      </c>
      <c r="F68" s="14">
        <v>0</v>
      </c>
      <c r="G68" s="42">
        <v>0.58</v>
      </c>
      <c r="H68" s="14">
        <v>2.81</v>
      </c>
      <c r="I68" s="14">
        <v>0</v>
      </c>
      <c r="J68" s="14">
        <v>0.63</v>
      </c>
      <c r="K68" s="14">
        <v>0</v>
      </c>
      <c r="L68" s="14">
        <v>0.11</v>
      </c>
      <c r="M68" s="14">
        <v>0.54</v>
      </c>
      <c r="N68" s="14">
        <v>0.16</v>
      </c>
      <c r="O68" s="14">
        <v>0</v>
      </c>
      <c r="P68" s="14">
        <v>0</v>
      </c>
      <c r="Q68" s="14">
        <v>0.04</v>
      </c>
      <c r="R68" s="14">
        <v>0</v>
      </c>
      <c r="S68" s="14">
        <v>0</v>
      </c>
      <c r="T68" s="14">
        <v>0</v>
      </c>
      <c r="U68" s="14">
        <v>0.43</v>
      </c>
      <c r="V68" s="14">
        <f aca="true" t="shared" si="2" ref="V68:V131">G68+W68</f>
        <v>2.61</v>
      </c>
      <c r="W68" s="42">
        <v>2.03</v>
      </c>
      <c r="X68" s="14">
        <v>0</v>
      </c>
      <c r="Y68" s="14">
        <v>0.92</v>
      </c>
      <c r="Z68" s="14">
        <v>0.34</v>
      </c>
      <c r="AA68" s="14">
        <v>1.64</v>
      </c>
      <c r="AB68" s="14">
        <v>0</v>
      </c>
      <c r="AC68" s="14">
        <v>0</v>
      </c>
      <c r="AD68" s="14">
        <v>0</v>
      </c>
      <c r="AE68" s="15">
        <f>C68-(D68+E68+F68+H68+J68+L68+M68+N68+O68+P68+Q68+R68+S68+T68+U68+V68+Y68+Z68+AA68+AB68+I68+X68+AC68+K68+AD68)</f>
        <v>2.129999999999999</v>
      </c>
      <c r="AF68" s="16" t="e">
        <f>#REF!+AE68</f>
        <v>#REF!</v>
      </c>
      <c r="AG68" s="17">
        <f>C68-SUM(D68:AE68)+G68+W68</f>
        <v>0</v>
      </c>
      <c r="AH68" s="13">
        <v>2.81</v>
      </c>
      <c r="AI68" s="13"/>
      <c r="AJ68" s="1" t="e">
        <f>(C68+#REF!)*#REF!</f>
        <v>#REF!</v>
      </c>
    </row>
    <row r="69" spans="1:36" ht="15">
      <c r="A69" s="11">
        <v>67</v>
      </c>
      <c r="B69" s="41" t="s">
        <v>99</v>
      </c>
      <c r="C69" s="14">
        <v>15.55</v>
      </c>
      <c r="D69" s="14">
        <v>1.71</v>
      </c>
      <c r="E69" s="14">
        <v>0.34</v>
      </c>
      <c r="F69" s="14">
        <v>1.14</v>
      </c>
      <c r="G69" s="42">
        <v>0</v>
      </c>
      <c r="H69" s="14">
        <v>3.14</v>
      </c>
      <c r="I69" s="14">
        <v>0.98</v>
      </c>
      <c r="J69" s="14">
        <v>1.36</v>
      </c>
      <c r="K69" s="14">
        <v>0</v>
      </c>
      <c r="L69" s="14">
        <v>0.11</v>
      </c>
      <c r="M69" s="14">
        <v>0.54</v>
      </c>
      <c r="N69" s="14">
        <v>0.16</v>
      </c>
      <c r="O69" s="14">
        <v>0</v>
      </c>
      <c r="P69" s="14">
        <v>0.1</v>
      </c>
      <c r="Q69" s="14">
        <v>0.04</v>
      </c>
      <c r="R69" s="14">
        <v>0</v>
      </c>
      <c r="S69" s="14">
        <v>0</v>
      </c>
      <c r="T69" s="14">
        <v>0</v>
      </c>
      <c r="U69" s="14">
        <v>0.55</v>
      </c>
      <c r="V69" s="14">
        <f t="shared" si="2"/>
        <v>1.63</v>
      </c>
      <c r="W69" s="42">
        <v>1.63</v>
      </c>
      <c r="X69" s="14">
        <f>'[1]КГМ'!K71</f>
        <v>0.6881815928984237</v>
      </c>
      <c r="Y69" s="14">
        <v>1.08</v>
      </c>
      <c r="Z69" s="14">
        <v>0.34</v>
      </c>
      <c r="AA69" s="14">
        <v>1.64</v>
      </c>
      <c r="AB69" s="14">
        <v>0</v>
      </c>
      <c r="AC69" s="14">
        <v>0</v>
      </c>
      <c r="AD69" s="14">
        <v>0</v>
      </c>
      <c r="AE69" s="15">
        <f>C69-(D69+E69+F69+H69+J69+L69+M69+N69+O69+P69+Q69+R69+S69+T69+U69+V69+Y69+Z69+AA69+AB69+I69+X69+AC69+K69+AD69)</f>
        <v>0.0018184071015756587</v>
      </c>
      <c r="AF69" s="16" t="e">
        <f>#REF!+AE69</f>
        <v>#REF!</v>
      </c>
      <c r="AG69" s="17">
        <f>C69-SUM(D69:AE69)+G69+W69</f>
        <v>0</v>
      </c>
      <c r="AH69" s="13">
        <v>3.14</v>
      </c>
      <c r="AI69" s="13"/>
      <c r="AJ69" s="1" t="e">
        <f>(C69+#REF!)*#REF!</f>
        <v>#REF!</v>
      </c>
    </row>
    <row r="70" spans="1:36" ht="15">
      <c r="A70" s="11">
        <v>68</v>
      </c>
      <c r="B70" s="41" t="s">
        <v>100</v>
      </c>
      <c r="C70" s="14">
        <v>21.47</v>
      </c>
      <c r="D70" s="14">
        <v>1.41</v>
      </c>
      <c r="E70" s="14">
        <v>0.34</v>
      </c>
      <c r="F70" s="14">
        <v>1.14</v>
      </c>
      <c r="G70" s="42">
        <v>0</v>
      </c>
      <c r="H70" s="14">
        <v>3.72</v>
      </c>
      <c r="I70" s="14">
        <v>3.9</v>
      </c>
      <c r="J70" s="14">
        <v>0.78</v>
      </c>
      <c r="K70" s="14">
        <v>0</v>
      </c>
      <c r="L70" s="14">
        <v>0.11</v>
      </c>
      <c r="M70" s="14">
        <v>0.54</v>
      </c>
      <c r="N70" s="14">
        <v>0</v>
      </c>
      <c r="O70" s="14">
        <v>0.14</v>
      </c>
      <c r="P70" s="14">
        <v>0.1</v>
      </c>
      <c r="Q70" s="14">
        <v>0.04</v>
      </c>
      <c r="R70" s="14">
        <f>'[2]Лифт-2015'!G11</f>
        <v>2.2374796773885044</v>
      </c>
      <c r="S70" s="14">
        <f>'[1]Лифт-2015'!L11</f>
        <v>0</v>
      </c>
      <c r="T70" s="14">
        <f>'[1]Лифт-2015'!P11</f>
        <v>0.04316894598701478</v>
      </c>
      <c r="U70" s="14">
        <v>0.94</v>
      </c>
      <c r="V70" s="14">
        <f t="shared" si="2"/>
        <v>1.63</v>
      </c>
      <c r="W70" s="42">
        <v>1.63</v>
      </c>
      <c r="X70" s="14">
        <f>'[1]КГМ'!K72</f>
        <v>0.6149827019992028</v>
      </c>
      <c r="Y70" s="14">
        <v>1.22</v>
      </c>
      <c r="Z70" s="14">
        <v>0.34</v>
      </c>
      <c r="AA70" s="14">
        <v>2.2</v>
      </c>
      <c r="AB70" s="14">
        <v>0</v>
      </c>
      <c r="AC70" s="14">
        <f>'[1]Лифт-страх.'!G11</f>
        <v>0.019924128917083745</v>
      </c>
      <c r="AD70" s="14">
        <v>0</v>
      </c>
      <c r="AE70" s="15">
        <f>C70-(D70+E70+F70+H70+J70+L70+M70+N70+O70+P70+Q70+R70+S70+T70+U70+V70+Y70+Z70+AA70+AB70+I70+X70+AC70+K70+AD70)</f>
        <v>0.004444545708196301</v>
      </c>
      <c r="AF70" s="16" t="e">
        <f>#REF!+AE70</f>
        <v>#REF!</v>
      </c>
      <c r="AG70" s="17">
        <f>C70-SUM(D70:AE70)+G70+W70</f>
        <v>4.440892098500626E-15</v>
      </c>
      <c r="AH70" s="13">
        <v>3.72</v>
      </c>
      <c r="AI70" s="13"/>
      <c r="AJ70" s="1" t="e">
        <f>(C70+#REF!)*#REF!</f>
        <v>#REF!</v>
      </c>
    </row>
    <row r="71" spans="1:36" ht="15">
      <c r="A71" s="11">
        <v>69</v>
      </c>
      <c r="B71" s="41" t="s">
        <v>101</v>
      </c>
      <c r="C71" s="14">
        <v>21.47</v>
      </c>
      <c r="D71" s="14">
        <v>1.41</v>
      </c>
      <c r="E71" s="14">
        <v>0.34</v>
      </c>
      <c r="F71" s="14">
        <v>1.14</v>
      </c>
      <c r="G71" s="42">
        <v>0</v>
      </c>
      <c r="H71" s="14">
        <v>3.72</v>
      </c>
      <c r="I71" s="14">
        <v>4.03</v>
      </c>
      <c r="J71" s="14">
        <v>0.78</v>
      </c>
      <c r="K71" s="14">
        <v>0</v>
      </c>
      <c r="L71" s="14">
        <v>0.11</v>
      </c>
      <c r="M71" s="14">
        <v>0.54</v>
      </c>
      <c r="N71" s="14">
        <v>0</v>
      </c>
      <c r="O71" s="14">
        <v>0.14</v>
      </c>
      <c r="P71" s="14">
        <v>0.1</v>
      </c>
      <c r="Q71" s="14">
        <v>0.04</v>
      </c>
      <c r="R71" s="14">
        <f>'[2]Лифт-2015'!G12</f>
        <v>1.8706814411076833</v>
      </c>
      <c r="S71" s="14">
        <f>'[1]Лифт-2015'!L12</f>
        <v>0.34981576369778583</v>
      </c>
      <c r="T71" s="14">
        <f>'[1]Лифт-2015'!P12</f>
        <v>0.03609210260373981</v>
      </c>
      <c r="U71" s="14">
        <v>0.94</v>
      </c>
      <c r="V71" s="14">
        <f t="shared" si="2"/>
        <v>1.63</v>
      </c>
      <c r="W71" s="42">
        <v>1.63</v>
      </c>
      <c r="X71" s="14">
        <f>'[1]КГМ'!K73</f>
        <v>0.5205045101886813</v>
      </c>
      <c r="Y71" s="14">
        <v>1.22</v>
      </c>
      <c r="Z71" s="14">
        <v>0.34</v>
      </c>
      <c r="AA71" s="14">
        <v>2.2</v>
      </c>
      <c r="AB71" s="14">
        <v>0</v>
      </c>
      <c r="AC71" s="14">
        <f>'[1]Лифт-страх.'!G12</f>
        <v>0.016657893509418372</v>
      </c>
      <c r="AD71" s="14">
        <v>0</v>
      </c>
      <c r="AE71" s="15">
        <f>C71-(D71+E71+F71+H71+J71+L71+M71+N71+O71+P71+Q71+R71+S71+T71+U71+V71+Y71+Z71+AA71+AB71+I71+X71+AC71+K71+AD71)</f>
        <v>-0.003751711107309319</v>
      </c>
      <c r="AF71" s="16" t="e">
        <f>#REF!+AE71</f>
        <v>#REF!</v>
      </c>
      <c r="AG71" s="17">
        <f>C71-SUM(D71:AE71)+G71+W71</f>
        <v>4.440892098500626E-15</v>
      </c>
      <c r="AH71" s="13">
        <v>3.72</v>
      </c>
      <c r="AI71" s="13"/>
      <c r="AJ71" s="1" t="e">
        <f>(C71+#REF!)*#REF!</f>
        <v>#REF!</v>
      </c>
    </row>
    <row r="72" spans="1:36" ht="15">
      <c r="A72" s="11">
        <v>70</v>
      </c>
      <c r="B72" s="41" t="s">
        <v>102</v>
      </c>
      <c r="C72" s="14">
        <v>15.55</v>
      </c>
      <c r="D72" s="14">
        <v>1.71</v>
      </c>
      <c r="E72" s="14">
        <v>0.34</v>
      </c>
      <c r="F72" s="14">
        <v>1.14</v>
      </c>
      <c r="G72" s="42">
        <v>0</v>
      </c>
      <c r="H72" s="14">
        <v>3.14</v>
      </c>
      <c r="I72" s="14">
        <v>1.27</v>
      </c>
      <c r="J72" s="14">
        <v>1.36</v>
      </c>
      <c r="K72" s="14">
        <v>0</v>
      </c>
      <c r="L72" s="14">
        <v>0.11</v>
      </c>
      <c r="M72" s="14">
        <v>0.54</v>
      </c>
      <c r="N72" s="14">
        <v>0.16</v>
      </c>
      <c r="O72" s="14">
        <v>0</v>
      </c>
      <c r="P72" s="14">
        <v>0.1</v>
      </c>
      <c r="Q72" s="14">
        <v>0.04</v>
      </c>
      <c r="R72" s="14">
        <v>0</v>
      </c>
      <c r="S72" s="14">
        <v>0</v>
      </c>
      <c r="T72" s="14">
        <v>0</v>
      </c>
      <c r="U72" s="14">
        <v>0.55</v>
      </c>
      <c r="V72" s="14">
        <f t="shared" si="2"/>
        <v>1.63</v>
      </c>
      <c r="W72" s="42">
        <v>1.63</v>
      </c>
      <c r="X72" s="14">
        <f>'[1]КГМ'!K74</f>
        <v>0.4014675250452255</v>
      </c>
      <c r="Y72" s="14">
        <v>1.08</v>
      </c>
      <c r="Z72" s="14">
        <v>0.34</v>
      </c>
      <c r="AA72" s="14">
        <v>1.64</v>
      </c>
      <c r="AB72" s="14">
        <v>0</v>
      </c>
      <c r="AC72" s="14">
        <v>0</v>
      </c>
      <c r="AD72" s="14">
        <v>0</v>
      </c>
      <c r="AE72" s="15">
        <f>C72-(D72+E72+F72+H72+J72+L72+M72+N72+O72+P72+Q72+R72+S72+T72+U72+V72+Y72+Z72+AA72+AB72+I72+X72+AC72+K72+AD72)</f>
        <v>-0.00146752504522496</v>
      </c>
      <c r="AF72" s="16" t="e">
        <f>#REF!+AE72</f>
        <v>#REF!</v>
      </c>
      <c r="AG72" s="17">
        <f>C72-SUM(D72:AE72)+G72+W72</f>
        <v>0</v>
      </c>
      <c r="AH72" s="13">
        <v>3.14</v>
      </c>
      <c r="AI72" s="13"/>
      <c r="AJ72" s="1" t="e">
        <f>(C72+#REF!)*#REF!</f>
        <v>#REF!</v>
      </c>
    </row>
    <row r="73" spans="1:36" ht="15">
      <c r="A73" s="11">
        <v>71</v>
      </c>
      <c r="B73" s="41" t="s">
        <v>103</v>
      </c>
      <c r="C73" s="14">
        <v>21.47</v>
      </c>
      <c r="D73" s="14">
        <v>1.41</v>
      </c>
      <c r="E73" s="14">
        <v>0.34</v>
      </c>
      <c r="F73" s="14">
        <v>1.14</v>
      </c>
      <c r="G73" s="42">
        <v>0</v>
      </c>
      <c r="H73" s="14">
        <v>3.72</v>
      </c>
      <c r="I73" s="14">
        <v>3.83</v>
      </c>
      <c r="J73" s="14">
        <v>0.78</v>
      </c>
      <c r="K73" s="14">
        <v>0</v>
      </c>
      <c r="L73" s="14">
        <v>0.11</v>
      </c>
      <c r="M73" s="14">
        <v>0.54</v>
      </c>
      <c r="N73" s="14">
        <v>0</v>
      </c>
      <c r="O73" s="14">
        <v>0.14</v>
      </c>
      <c r="P73" s="14">
        <v>0.1</v>
      </c>
      <c r="Q73" s="14">
        <v>0.04</v>
      </c>
      <c r="R73" s="14">
        <f>'[2]Лифт-2015'!G13</f>
        <v>2.0218751406580546</v>
      </c>
      <c r="S73" s="14">
        <f>'[1]Лифт-2015'!L13</f>
        <v>0.37808885087995675</v>
      </c>
      <c r="T73" s="14">
        <f>'[1]Лифт-2015'!P13</f>
        <v>0.03900916715428126</v>
      </c>
      <c r="U73" s="14">
        <v>0.94</v>
      </c>
      <c r="V73" s="14">
        <f t="shared" si="2"/>
        <v>1.63</v>
      </c>
      <c r="W73" s="42">
        <v>1.63</v>
      </c>
      <c r="X73" s="14">
        <f>'[1]КГМ'!K75</f>
        <v>0.5378762448248853</v>
      </c>
      <c r="Y73" s="14">
        <v>1.22</v>
      </c>
      <c r="Z73" s="14">
        <v>0.34</v>
      </c>
      <c r="AA73" s="14">
        <v>2.2</v>
      </c>
      <c r="AB73" s="14">
        <v>0</v>
      </c>
      <c r="AC73" s="14">
        <f>'[1]Лифт-страх.'!G13</f>
        <v>0.018004230994283655</v>
      </c>
      <c r="AD73" s="14">
        <v>0</v>
      </c>
      <c r="AE73" s="15">
        <f>C73-(D73+E73+F73+H73+J73+L73+M73+N73+O73+P73+Q73+R73+S73+T73+U73+V73+Y73+Z73+AA73+AB73+I73+X73+AC73+K73+AD73)</f>
        <v>-0.004853634511466254</v>
      </c>
      <c r="AF73" s="16" t="e">
        <f>#REF!+AE73</f>
        <v>#REF!</v>
      </c>
      <c r="AG73" s="17">
        <f>C73-SUM(D73:AE73)+G73+W73</f>
        <v>7.993605777301127E-15</v>
      </c>
      <c r="AH73" s="13">
        <v>3.72</v>
      </c>
      <c r="AI73" s="13"/>
      <c r="AJ73" s="1" t="e">
        <f>(C73+#REF!)*#REF!</f>
        <v>#REF!</v>
      </c>
    </row>
    <row r="74" spans="1:36" ht="15">
      <c r="A74" s="11">
        <v>72</v>
      </c>
      <c r="B74" s="41" t="s">
        <v>104</v>
      </c>
      <c r="C74" s="14">
        <v>15.55</v>
      </c>
      <c r="D74" s="14">
        <v>1.71</v>
      </c>
      <c r="E74" s="14">
        <v>0.34</v>
      </c>
      <c r="F74" s="14">
        <v>1.14</v>
      </c>
      <c r="G74" s="42">
        <v>0</v>
      </c>
      <c r="H74" s="14">
        <v>3.14</v>
      </c>
      <c r="I74" s="14">
        <v>1.15</v>
      </c>
      <c r="J74" s="14">
        <v>1.36</v>
      </c>
      <c r="K74" s="14">
        <v>0</v>
      </c>
      <c r="L74" s="14">
        <v>0.11</v>
      </c>
      <c r="M74" s="14">
        <v>0.54</v>
      </c>
      <c r="N74" s="14">
        <v>0.16</v>
      </c>
      <c r="O74" s="14">
        <v>0</v>
      </c>
      <c r="P74" s="14">
        <v>0.1</v>
      </c>
      <c r="Q74" s="14">
        <v>0.04</v>
      </c>
      <c r="R74" s="14">
        <v>0</v>
      </c>
      <c r="S74" s="14">
        <v>0</v>
      </c>
      <c r="T74" s="14">
        <v>0</v>
      </c>
      <c r="U74" s="14">
        <v>0.55</v>
      </c>
      <c r="V74" s="14">
        <f t="shared" si="2"/>
        <v>1.63</v>
      </c>
      <c r="W74" s="42">
        <v>1.63</v>
      </c>
      <c r="X74" s="14">
        <f>'[1]КГМ'!K76</f>
        <v>0.5208721266141135</v>
      </c>
      <c r="Y74" s="14">
        <v>1.08</v>
      </c>
      <c r="Z74" s="14">
        <v>0.34</v>
      </c>
      <c r="AA74" s="14">
        <v>1.64</v>
      </c>
      <c r="AB74" s="14">
        <v>0</v>
      </c>
      <c r="AC74" s="14">
        <v>0</v>
      </c>
      <c r="AD74" s="14">
        <v>0</v>
      </c>
      <c r="AE74" s="15">
        <f>C74-(D74+E74+F74+H74+J74+L74+M74+N74+O74+P74+Q74+R74+S74+T74+U74+V74+Y74+Z74+AA74+AB74+I74+X74+AC74+K74+AD74)</f>
        <v>-0.000872126614114066</v>
      </c>
      <c r="AF74" s="16" t="e">
        <f>#REF!+AE74</f>
        <v>#REF!</v>
      </c>
      <c r="AG74" s="17">
        <f>C74-SUM(D74:AE74)+G74+W74</f>
        <v>0</v>
      </c>
      <c r="AH74" s="13">
        <v>3.14</v>
      </c>
      <c r="AI74" s="13"/>
      <c r="AJ74" s="1" t="e">
        <f>(C74+#REF!)*#REF!</f>
        <v>#REF!</v>
      </c>
    </row>
    <row r="75" spans="1:36" ht="15">
      <c r="A75" s="11">
        <v>73</v>
      </c>
      <c r="B75" s="41" t="s">
        <v>105</v>
      </c>
      <c r="C75" s="14">
        <v>7.41</v>
      </c>
      <c r="D75" s="14">
        <v>0</v>
      </c>
      <c r="E75" s="14">
        <v>0.34</v>
      </c>
      <c r="F75" s="14">
        <v>0</v>
      </c>
      <c r="G75" s="42">
        <v>0.58</v>
      </c>
      <c r="H75" s="14">
        <f>AH75-AH75*2%</f>
        <v>1.5092</v>
      </c>
      <c r="I75" s="14">
        <v>0</v>
      </c>
      <c r="J75" s="14">
        <v>0.28</v>
      </c>
      <c r="K75" s="14">
        <v>0</v>
      </c>
      <c r="L75" s="14">
        <v>0.19</v>
      </c>
      <c r="M75" s="14">
        <v>0</v>
      </c>
      <c r="N75" s="14">
        <v>0.16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0.12</v>
      </c>
      <c r="V75" s="14">
        <f t="shared" si="2"/>
        <v>2.61</v>
      </c>
      <c r="W75" s="42">
        <v>2.03</v>
      </c>
      <c r="X75" s="14">
        <v>0</v>
      </c>
      <c r="Y75" s="14">
        <v>0.76</v>
      </c>
      <c r="Z75" s="14">
        <v>0.34</v>
      </c>
      <c r="AA75" s="14">
        <v>1.1</v>
      </c>
      <c r="AB75" s="14">
        <v>0</v>
      </c>
      <c r="AC75" s="14">
        <v>0</v>
      </c>
      <c r="AD75" s="14">
        <v>0</v>
      </c>
      <c r="AE75" s="15">
        <f>C75-(D75+E75+F75+H75+J75+L75+M75+N75+O75+P75+Q75+R75+S75+T75+U75+V75+Y75+Z75+AA75+AB75+I75+X75+AC75+K75+AD75)</f>
        <v>0.0007999999999999119</v>
      </c>
      <c r="AF75" s="16" t="e">
        <f>#REF!+AE75</f>
        <v>#REF!</v>
      </c>
      <c r="AG75" s="17">
        <f>C75-SUM(D75:AE75)+G75+W75</f>
        <v>0</v>
      </c>
      <c r="AH75" s="13">
        <v>1.54</v>
      </c>
      <c r="AI75" s="13"/>
      <c r="AJ75" s="1" t="e">
        <f>(C75+#REF!)*#REF!</f>
        <v>#REF!</v>
      </c>
    </row>
    <row r="76" spans="1:36" ht="15">
      <c r="A76" s="11">
        <v>74</v>
      </c>
      <c r="B76" s="41" t="s">
        <v>106</v>
      </c>
      <c r="C76" s="14">
        <v>7.41</v>
      </c>
      <c r="D76" s="14">
        <v>0</v>
      </c>
      <c r="E76" s="14">
        <v>0.34</v>
      </c>
      <c r="F76" s="14">
        <v>0</v>
      </c>
      <c r="G76" s="42">
        <v>0.58</v>
      </c>
      <c r="H76" s="14">
        <f>AH76-AH76*2%</f>
        <v>1.5092</v>
      </c>
      <c r="I76" s="14">
        <v>0</v>
      </c>
      <c r="J76" s="14">
        <v>0.28</v>
      </c>
      <c r="K76" s="14">
        <v>0</v>
      </c>
      <c r="L76" s="14">
        <v>0.19</v>
      </c>
      <c r="M76" s="14">
        <v>0</v>
      </c>
      <c r="N76" s="14">
        <v>0.16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0.12</v>
      </c>
      <c r="V76" s="14">
        <f t="shared" si="2"/>
        <v>2.61</v>
      </c>
      <c r="W76" s="42">
        <v>2.03</v>
      </c>
      <c r="X76" s="14">
        <v>0</v>
      </c>
      <c r="Y76" s="14">
        <v>0.76</v>
      </c>
      <c r="Z76" s="14">
        <v>0.34</v>
      </c>
      <c r="AA76" s="14">
        <v>1.1</v>
      </c>
      <c r="AB76" s="14">
        <v>0</v>
      </c>
      <c r="AC76" s="14">
        <v>0</v>
      </c>
      <c r="AD76" s="14">
        <v>0</v>
      </c>
      <c r="AE76" s="15">
        <f>C76-(D76+E76+F76+H76+J76+L76+M76+N76+O76+P76+Q76+R76+S76+T76+U76+V76+Y76+Z76+AA76+AB76+I76+X76+AC76+K76+AD76)</f>
        <v>0.0007999999999999119</v>
      </c>
      <c r="AF76" s="16" t="e">
        <f>#REF!+AE76</f>
        <v>#REF!</v>
      </c>
      <c r="AG76" s="17">
        <f>C76-SUM(D76:AE76)+G76+W76</f>
        <v>0</v>
      </c>
      <c r="AH76" s="13">
        <v>1.54</v>
      </c>
      <c r="AI76" s="13"/>
      <c r="AJ76" s="1" t="e">
        <f>(C76+#REF!)*#REF!</f>
        <v>#REF!</v>
      </c>
    </row>
    <row r="77" spans="1:36" ht="15">
      <c r="A77" s="11">
        <v>75</v>
      </c>
      <c r="B77" s="41" t="s">
        <v>107</v>
      </c>
      <c r="C77" s="14">
        <v>7.41</v>
      </c>
      <c r="D77" s="14">
        <v>0</v>
      </c>
      <c r="E77" s="14">
        <v>0.34</v>
      </c>
      <c r="F77" s="14">
        <v>0</v>
      </c>
      <c r="G77" s="42">
        <v>0.58</v>
      </c>
      <c r="H77" s="14">
        <f>AH77-AH77*2%</f>
        <v>1.5092</v>
      </c>
      <c r="I77" s="14">
        <v>0</v>
      </c>
      <c r="J77" s="14">
        <v>0.28</v>
      </c>
      <c r="K77" s="14">
        <v>0</v>
      </c>
      <c r="L77" s="14">
        <v>0.19</v>
      </c>
      <c r="M77" s="14">
        <v>0</v>
      </c>
      <c r="N77" s="14">
        <v>0.16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0.12</v>
      </c>
      <c r="V77" s="14">
        <f t="shared" si="2"/>
        <v>2.61</v>
      </c>
      <c r="W77" s="42">
        <v>2.03</v>
      </c>
      <c r="X77" s="14">
        <v>0</v>
      </c>
      <c r="Y77" s="14">
        <v>0.76</v>
      </c>
      <c r="Z77" s="14">
        <v>0.34</v>
      </c>
      <c r="AA77" s="14">
        <v>1.1</v>
      </c>
      <c r="AB77" s="14">
        <v>0</v>
      </c>
      <c r="AC77" s="14">
        <v>0</v>
      </c>
      <c r="AD77" s="14">
        <v>0</v>
      </c>
      <c r="AE77" s="15">
        <f>C77-(D77+E77+F77+H77+J77+L77+M77+N77+O77+P77+Q77+R77+S77+T77+U77+V77+Y77+Z77+AA77+AB77+I77+X77+AC77+K77+AD77)</f>
        <v>0.0007999999999999119</v>
      </c>
      <c r="AF77" s="16" t="e">
        <f>#REF!+AE77</f>
        <v>#REF!</v>
      </c>
      <c r="AG77" s="17">
        <f>C77-SUM(D77:AE77)+G77+W77</f>
        <v>0</v>
      </c>
      <c r="AH77" s="13">
        <v>1.54</v>
      </c>
      <c r="AI77" s="13"/>
      <c r="AJ77" s="1" t="e">
        <f>(C77+#REF!)*#REF!</f>
        <v>#REF!</v>
      </c>
    </row>
    <row r="78" spans="1:36" ht="15">
      <c r="A78" s="11">
        <v>76</v>
      </c>
      <c r="B78" s="41" t="s">
        <v>108</v>
      </c>
      <c r="C78" s="14">
        <v>12.91</v>
      </c>
      <c r="D78" s="14">
        <v>1.48</v>
      </c>
      <c r="E78" s="14">
        <v>0.34</v>
      </c>
      <c r="F78" s="14">
        <v>0</v>
      </c>
      <c r="G78" s="42">
        <v>0.58</v>
      </c>
      <c r="H78" s="14">
        <v>2.34</v>
      </c>
      <c r="I78" s="14">
        <v>0</v>
      </c>
      <c r="J78" s="14">
        <v>0.88</v>
      </c>
      <c r="K78" s="14">
        <v>0</v>
      </c>
      <c r="L78" s="14">
        <v>0.11</v>
      </c>
      <c r="M78" s="14">
        <v>0</v>
      </c>
      <c r="N78" s="14">
        <v>0.16</v>
      </c>
      <c r="O78" s="14">
        <v>0</v>
      </c>
      <c r="P78" s="14">
        <v>0.1</v>
      </c>
      <c r="Q78" s="14">
        <v>0.04</v>
      </c>
      <c r="R78" s="14">
        <v>0</v>
      </c>
      <c r="S78" s="14">
        <v>0</v>
      </c>
      <c r="T78" s="14">
        <v>0</v>
      </c>
      <c r="U78" s="14">
        <v>0.43</v>
      </c>
      <c r="V78" s="14">
        <f t="shared" si="2"/>
        <v>2.61</v>
      </c>
      <c r="W78" s="42">
        <v>2.03</v>
      </c>
      <c r="X78" s="14">
        <v>0</v>
      </c>
      <c r="Y78" s="14">
        <v>0.92</v>
      </c>
      <c r="Z78" s="14">
        <v>0.34</v>
      </c>
      <c r="AA78" s="14">
        <v>1.64</v>
      </c>
      <c r="AB78" s="14">
        <v>0</v>
      </c>
      <c r="AC78" s="14">
        <v>0</v>
      </c>
      <c r="AD78" s="14">
        <v>0</v>
      </c>
      <c r="AE78" s="15">
        <f>C78-(D78+E78+F78+H78+J78+L78+M78+N78+O78+P78+Q78+R78+S78+T78+U78+V78+Y78+Z78+AA78+AB78+I78+X78+AC78+K78+AD78)</f>
        <v>1.5199999999999996</v>
      </c>
      <c r="AF78" s="16" t="e">
        <f>#REF!+AE78</f>
        <v>#REF!</v>
      </c>
      <c r="AG78" s="17">
        <f>C78-SUM(D78:AE78)+G78+W78</f>
        <v>0</v>
      </c>
      <c r="AH78" s="13">
        <v>2.34</v>
      </c>
      <c r="AI78" s="13"/>
      <c r="AJ78" s="1" t="e">
        <f>(C78+#REF!)*#REF!</f>
        <v>#REF!</v>
      </c>
    </row>
    <row r="79" spans="1:44" ht="15">
      <c r="A79" s="11">
        <v>77</v>
      </c>
      <c r="B79" s="41" t="s">
        <v>109</v>
      </c>
      <c r="C79" s="14">
        <v>18.98</v>
      </c>
      <c r="D79" s="14">
        <v>2.35</v>
      </c>
      <c r="E79" s="14">
        <v>0.34</v>
      </c>
      <c r="F79" s="14">
        <v>0</v>
      </c>
      <c r="G79" s="42">
        <v>0.58</v>
      </c>
      <c r="H79" s="14">
        <v>4</v>
      </c>
      <c r="I79" s="14">
        <v>0</v>
      </c>
      <c r="J79" s="14">
        <v>0.69</v>
      </c>
      <c r="K79" s="14">
        <v>0.11</v>
      </c>
      <c r="L79" s="14">
        <v>0.19</v>
      </c>
      <c r="M79" s="14">
        <v>0.54</v>
      </c>
      <c r="N79" s="14">
        <v>0.16</v>
      </c>
      <c r="O79" s="14">
        <v>0</v>
      </c>
      <c r="P79" s="14">
        <v>0.1</v>
      </c>
      <c r="Q79" s="14">
        <v>0.04</v>
      </c>
      <c r="R79" s="14">
        <v>0</v>
      </c>
      <c r="S79" s="14">
        <v>0</v>
      </c>
      <c r="T79" s="14">
        <v>0</v>
      </c>
      <c r="U79" s="14">
        <v>0.43</v>
      </c>
      <c r="V79" s="14">
        <f t="shared" si="2"/>
        <v>2.61</v>
      </c>
      <c r="W79" s="42">
        <v>2.03</v>
      </c>
      <c r="X79" s="14">
        <v>0</v>
      </c>
      <c r="Y79" s="14">
        <v>0.92</v>
      </c>
      <c r="Z79" s="14">
        <v>0.34</v>
      </c>
      <c r="AA79" s="14">
        <v>1.64</v>
      </c>
      <c r="AB79" s="14">
        <v>0</v>
      </c>
      <c r="AC79" s="14">
        <v>0</v>
      </c>
      <c r="AD79" s="14">
        <v>0</v>
      </c>
      <c r="AE79" s="15">
        <f>C79-(D79+E79+F79+H79+J79+L79+M79+N79+O79+P79+Q79+R79+S79+T79+U79+V79+Y79+Z79+AA79+AB79+I79+X79+AC79+K79+AD79)</f>
        <v>4.520000000000003</v>
      </c>
      <c r="AF79" s="16" t="e">
        <f>#REF!+AE79</f>
        <v>#REF!</v>
      </c>
      <c r="AG79" s="17">
        <f>C79-SUM(D79:AE79)+G79+W79</f>
        <v>3.9968028886505635E-15</v>
      </c>
      <c r="AH79" s="13">
        <v>4</v>
      </c>
      <c r="AI79" s="13"/>
      <c r="AJ79" s="1" t="e">
        <f>(C79+#REF!)*#REF!</f>
        <v>#REF!</v>
      </c>
      <c r="AK79" s="3"/>
      <c r="AL79" s="3"/>
      <c r="AM79" s="3"/>
      <c r="AN79" s="3"/>
      <c r="AO79" s="3"/>
      <c r="AP79" s="3"/>
      <c r="AQ79" s="3"/>
      <c r="AR79" s="3"/>
    </row>
    <row r="80" spans="1:44" ht="15">
      <c r="A80" s="11">
        <v>78</v>
      </c>
      <c r="B80" s="41" t="s">
        <v>110</v>
      </c>
      <c r="C80" s="14">
        <v>18.15</v>
      </c>
      <c r="D80" s="14">
        <v>1.41</v>
      </c>
      <c r="E80" s="14">
        <v>0.34</v>
      </c>
      <c r="F80" s="14">
        <v>1.14</v>
      </c>
      <c r="G80" s="42">
        <v>0</v>
      </c>
      <c r="H80" s="14">
        <v>3.5</v>
      </c>
      <c r="I80" s="14">
        <v>0</v>
      </c>
      <c r="J80" s="14">
        <v>0.79</v>
      </c>
      <c r="K80" s="14">
        <v>0</v>
      </c>
      <c r="L80" s="14">
        <v>0.11</v>
      </c>
      <c r="M80" s="14">
        <v>0.54</v>
      </c>
      <c r="N80" s="14">
        <v>0.16</v>
      </c>
      <c r="O80" s="14">
        <v>0</v>
      </c>
      <c r="P80" s="14">
        <v>0.1</v>
      </c>
      <c r="Q80" s="14">
        <v>0.04</v>
      </c>
      <c r="R80" s="14">
        <v>2.61</v>
      </c>
      <c r="S80" s="14">
        <f>'[1]Лифт-2015'!L14</f>
        <v>0</v>
      </c>
      <c r="T80" s="14">
        <f>'[1]Лифт-2015'!P14</f>
        <v>0.055820344368586024</v>
      </c>
      <c r="U80" s="14">
        <v>0.94</v>
      </c>
      <c r="V80" s="14">
        <f t="shared" si="2"/>
        <v>1.63</v>
      </c>
      <c r="W80" s="42">
        <v>1.63</v>
      </c>
      <c r="X80" s="14">
        <f>'[1]КГМ'!K82</f>
        <v>0.4810764497008908</v>
      </c>
      <c r="Y80" s="14">
        <v>1.22</v>
      </c>
      <c r="Z80" s="14">
        <v>0.34</v>
      </c>
      <c r="AA80" s="14">
        <v>2.2</v>
      </c>
      <c r="AB80" s="14">
        <v>0</v>
      </c>
      <c r="AC80" s="14">
        <f>'[1]Лифт-страх.'!G14</f>
        <v>0.025763235862424322</v>
      </c>
      <c r="AD80" s="14">
        <v>0</v>
      </c>
      <c r="AE80" s="15">
        <f>C80-(D80+E80+F80+H80+J80+L80+M80+N80+O80+P80+Q80+R80+S80+T80+U80+V80+Y80+Z80+AA80+AB80+I80+X80+AC80+K80+AD80)</f>
        <v>0.5173399700681003</v>
      </c>
      <c r="AF80" s="16" t="e">
        <f>#REF!+AE80</f>
        <v>#REF!</v>
      </c>
      <c r="AG80" s="17">
        <f>C80-SUM(D80:AE80)+G80+W80</f>
        <v>0</v>
      </c>
      <c r="AH80" s="18">
        <v>3.5</v>
      </c>
      <c r="AI80" s="13"/>
      <c r="AJ80" s="1" t="e">
        <f>(C80+#REF!)*#REF!</f>
        <v>#REF!</v>
      </c>
      <c r="AK80" s="3"/>
      <c r="AL80" s="3"/>
      <c r="AM80" s="3"/>
      <c r="AN80" s="3"/>
      <c r="AO80" s="3"/>
      <c r="AP80" s="3"/>
      <c r="AQ80" s="3"/>
      <c r="AR80" s="3"/>
    </row>
    <row r="81" spans="1:36" ht="15">
      <c r="A81" s="11">
        <v>79</v>
      </c>
      <c r="B81" s="41" t="s">
        <v>111</v>
      </c>
      <c r="C81" s="14">
        <v>12.57</v>
      </c>
      <c r="D81" s="14">
        <v>1</v>
      </c>
      <c r="E81" s="14">
        <v>0.34</v>
      </c>
      <c r="F81" s="14">
        <v>0</v>
      </c>
      <c r="G81" s="42">
        <v>0.58</v>
      </c>
      <c r="H81" s="14">
        <v>3.75</v>
      </c>
      <c r="I81" s="14">
        <v>0.38</v>
      </c>
      <c r="J81" s="14">
        <v>0.75</v>
      </c>
      <c r="K81" s="14">
        <v>0</v>
      </c>
      <c r="L81" s="14">
        <v>0.11</v>
      </c>
      <c r="M81" s="14">
        <v>0</v>
      </c>
      <c r="N81" s="14">
        <v>0.16</v>
      </c>
      <c r="O81" s="14">
        <v>0</v>
      </c>
      <c r="P81" s="14">
        <v>0.1</v>
      </c>
      <c r="Q81" s="14">
        <v>0.04</v>
      </c>
      <c r="R81" s="14">
        <v>0</v>
      </c>
      <c r="S81" s="14">
        <v>0</v>
      </c>
      <c r="T81" s="14">
        <v>0</v>
      </c>
      <c r="U81" s="14">
        <v>0.43</v>
      </c>
      <c r="V81" s="14">
        <f t="shared" si="2"/>
        <v>2.61</v>
      </c>
      <c r="W81" s="42">
        <v>2.03</v>
      </c>
      <c r="X81" s="14">
        <v>0</v>
      </c>
      <c r="Y81" s="14">
        <v>0.92</v>
      </c>
      <c r="Z81" s="14">
        <v>0.34</v>
      </c>
      <c r="AA81" s="14">
        <v>1.64</v>
      </c>
      <c r="AB81" s="14">
        <v>0</v>
      </c>
      <c r="AC81" s="14">
        <v>0</v>
      </c>
      <c r="AD81" s="14">
        <v>0</v>
      </c>
      <c r="AE81" s="15">
        <f>C81-(D81+E81+F81+H81+J81+L81+M81+N81+O81+P81+Q81+R81+S81+T81+U81+V81+Y81+Z81+AA81+AB81+I81+X81+AC81+K81+AD81)</f>
        <v>0</v>
      </c>
      <c r="AF81" s="16" t="e">
        <f>#REF!+AE81</f>
        <v>#REF!</v>
      </c>
      <c r="AG81" s="17">
        <f>C81-SUM(D81:AE81)+G81+W81</f>
        <v>0</v>
      </c>
      <c r="AH81" s="13">
        <v>3.75</v>
      </c>
      <c r="AI81" s="13"/>
      <c r="AJ81" s="1" t="e">
        <f>(C81+#REF!)*#REF!</f>
        <v>#REF!</v>
      </c>
    </row>
    <row r="82" spans="1:44" ht="15">
      <c r="A82" s="11">
        <v>80</v>
      </c>
      <c r="B82" s="41" t="s">
        <v>112</v>
      </c>
      <c r="C82" s="14">
        <v>20.81</v>
      </c>
      <c r="D82" s="14">
        <v>1.41</v>
      </c>
      <c r="E82" s="14">
        <v>0.34</v>
      </c>
      <c r="F82" s="14">
        <v>1.14</v>
      </c>
      <c r="G82" s="42">
        <v>0</v>
      </c>
      <c r="H82" s="14">
        <v>4.51</v>
      </c>
      <c r="I82" s="14">
        <v>0</v>
      </c>
      <c r="J82" s="14">
        <v>0.79</v>
      </c>
      <c r="K82" s="14">
        <v>0.29</v>
      </c>
      <c r="L82" s="14">
        <v>0.11</v>
      </c>
      <c r="M82" s="14">
        <v>0.54</v>
      </c>
      <c r="N82" s="14">
        <v>0.16</v>
      </c>
      <c r="O82" s="14">
        <v>0</v>
      </c>
      <c r="P82" s="14">
        <v>0.1</v>
      </c>
      <c r="Q82" s="14">
        <v>0.04</v>
      </c>
      <c r="R82" s="14">
        <v>2.9</v>
      </c>
      <c r="S82" s="14">
        <v>0</v>
      </c>
      <c r="T82" s="14">
        <v>0.06</v>
      </c>
      <c r="U82" s="14">
        <v>0.94</v>
      </c>
      <c r="V82" s="14">
        <f t="shared" si="2"/>
        <v>1.63</v>
      </c>
      <c r="W82" s="42">
        <v>1.63</v>
      </c>
      <c r="X82" s="23">
        <v>0.26</v>
      </c>
      <c r="Y82" s="14">
        <v>1.22</v>
      </c>
      <c r="Z82" s="14">
        <v>0.34</v>
      </c>
      <c r="AA82" s="23">
        <v>2</v>
      </c>
      <c r="AB82" s="14">
        <v>0</v>
      </c>
      <c r="AC82" s="14">
        <v>0.03</v>
      </c>
      <c r="AD82" s="14">
        <v>0</v>
      </c>
      <c r="AE82" s="15">
        <f>C82-(D82+E82+F82+H82+J82+L82+M82+N82+O82+P82+Q82+R82+S82+T82+U82+V82+Y82+Z82+AA82+AB82+I82+X82+AC82+K82+AD82)</f>
        <v>1.9999999999999964</v>
      </c>
      <c r="AF82" s="16" t="e">
        <f>#REF!+AE82</f>
        <v>#REF!</v>
      </c>
      <c r="AG82" s="17">
        <f>C82-SUM(D82:AE82)+G82+W82</f>
        <v>4.440892098500626E-15</v>
      </c>
      <c r="AH82" s="18">
        <v>4.51</v>
      </c>
      <c r="AI82" s="13"/>
      <c r="AJ82" s="1" t="e">
        <f>(C82+#REF!)*#REF!</f>
        <v>#REF!</v>
      </c>
      <c r="AK82" s="3"/>
      <c r="AL82" s="3"/>
      <c r="AM82" s="3"/>
      <c r="AN82" s="3"/>
      <c r="AO82" s="3"/>
      <c r="AP82" s="3"/>
      <c r="AQ82" s="3"/>
      <c r="AR82" s="3"/>
    </row>
    <row r="83" spans="1:36" ht="15">
      <c r="A83" s="11">
        <v>81</v>
      </c>
      <c r="B83" s="41" t="s">
        <v>113</v>
      </c>
      <c r="C83" s="14">
        <v>12.57</v>
      </c>
      <c r="D83" s="14">
        <v>0.84</v>
      </c>
      <c r="E83" s="14">
        <v>0.34</v>
      </c>
      <c r="F83" s="14">
        <v>0</v>
      </c>
      <c r="G83" s="42">
        <v>0.58</v>
      </c>
      <c r="H83" s="14">
        <f>AH83-AH83*2%</f>
        <v>3.675</v>
      </c>
      <c r="I83" s="14">
        <v>0</v>
      </c>
      <c r="J83" s="14">
        <v>0.75</v>
      </c>
      <c r="K83" s="14">
        <v>0</v>
      </c>
      <c r="L83" s="14">
        <v>0.19</v>
      </c>
      <c r="M83" s="14">
        <v>0.54</v>
      </c>
      <c r="N83" s="14">
        <v>0.16</v>
      </c>
      <c r="O83" s="14">
        <v>0</v>
      </c>
      <c r="P83" s="14">
        <v>0.1</v>
      </c>
      <c r="Q83" s="14">
        <v>0.04</v>
      </c>
      <c r="R83" s="14">
        <v>0</v>
      </c>
      <c r="S83" s="14">
        <v>0</v>
      </c>
      <c r="T83" s="14">
        <v>0</v>
      </c>
      <c r="U83" s="14">
        <v>0.43</v>
      </c>
      <c r="V83" s="14">
        <f t="shared" si="2"/>
        <v>2.61</v>
      </c>
      <c r="W83" s="42">
        <v>2.03</v>
      </c>
      <c r="X83" s="14">
        <v>0</v>
      </c>
      <c r="Y83" s="14">
        <v>0.92</v>
      </c>
      <c r="Z83" s="14">
        <v>0.34</v>
      </c>
      <c r="AA83" s="14">
        <v>1.64</v>
      </c>
      <c r="AB83" s="14">
        <v>0</v>
      </c>
      <c r="AC83" s="14">
        <v>0</v>
      </c>
      <c r="AD83" s="14">
        <v>0</v>
      </c>
      <c r="AE83" s="15">
        <f>C83-(D83+E83+F83+H83+J83+L83+M83+N83+O83+P83+Q83+R83+S83+T83+U83+V83+Y83+Z83+AA83+AB83+I83+X83+AC83+K83+AD83)</f>
        <v>-0.004999999999999005</v>
      </c>
      <c r="AF83" s="16" t="e">
        <f>#REF!+AE83</f>
        <v>#REF!</v>
      </c>
      <c r="AG83" s="17">
        <f>C83-SUM(D83:AE83)+G83+W83</f>
        <v>0</v>
      </c>
      <c r="AH83" s="13">
        <v>3.75</v>
      </c>
      <c r="AI83" s="13"/>
      <c r="AJ83" s="1" t="e">
        <f>(C83+#REF!)*#REF!</f>
        <v>#REF!</v>
      </c>
    </row>
    <row r="84" spans="1:44" ht="15">
      <c r="A84" s="11">
        <v>82</v>
      </c>
      <c r="B84" s="41" t="s">
        <v>114</v>
      </c>
      <c r="C84" s="14">
        <v>16.85</v>
      </c>
      <c r="D84" s="14">
        <v>1.71</v>
      </c>
      <c r="E84" s="14">
        <v>0.34</v>
      </c>
      <c r="F84" s="14">
        <v>0</v>
      </c>
      <c r="G84" s="42">
        <v>0.58</v>
      </c>
      <c r="H84" s="14">
        <v>4.52</v>
      </c>
      <c r="I84" s="14">
        <v>0</v>
      </c>
      <c r="J84" s="14">
        <v>0.75</v>
      </c>
      <c r="K84" s="14">
        <v>0.5</v>
      </c>
      <c r="L84" s="14">
        <v>0.19</v>
      </c>
      <c r="M84" s="14">
        <v>0.54</v>
      </c>
      <c r="N84" s="14">
        <v>0.16</v>
      </c>
      <c r="O84" s="14">
        <v>0</v>
      </c>
      <c r="P84" s="14">
        <v>0.1</v>
      </c>
      <c r="Q84" s="14">
        <v>0.04</v>
      </c>
      <c r="R84" s="14">
        <v>0</v>
      </c>
      <c r="S84" s="14">
        <v>0</v>
      </c>
      <c r="T84" s="14">
        <v>0</v>
      </c>
      <c r="U84" s="14">
        <v>0.43</v>
      </c>
      <c r="V84" s="14">
        <f t="shared" si="2"/>
        <v>2.61</v>
      </c>
      <c r="W84" s="42">
        <v>2.03</v>
      </c>
      <c r="X84" s="14">
        <v>0</v>
      </c>
      <c r="Y84" s="14">
        <v>0.92</v>
      </c>
      <c r="Z84" s="14">
        <v>0.34</v>
      </c>
      <c r="AA84" s="14">
        <v>1.64</v>
      </c>
      <c r="AB84" s="14">
        <v>0</v>
      </c>
      <c r="AC84" s="14">
        <v>0</v>
      </c>
      <c r="AD84" s="14">
        <v>0</v>
      </c>
      <c r="AE84" s="15">
        <f>C84-(D84+E84+F84+H84+J84+L84+M84+N84+O84+P84+Q84+R84+S84+T84+U84+V84+Y84+Z84+AA84+AB84+I84+X84+AC84+K84+AD84)</f>
        <v>2.0600000000000023</v>
      </c>
      <c r="AF84" s="16" t="e">
        <f>#REF!+AE84</f>
        <v>#REF!</v>
      </c>
      <c r="AG84" s="17">
        <f>C84-SUM(D84:AE84)+G84+W84</f>
        <v>3.9968028886505635E-15</v>
      </c>
      <c r="AH84" s="13">
        <v>4.52</v>
      </c>
      <c r="AI84" s="13"/>
      <c r="AJ84" s="1" t="e">
        <f>(C84+#REF!)*#REF!</f>
        <v>#REF!</v>
      </c>
      <c r="AK84" s="3"/>
      <c r="AL84" s="3"/>
      <c r="AM84" s="3"/>
      <c r="AN84" s="3"/>
      <c r="AO84" s="3"/>
      <c r="AP84" s="3"/>
      <c r="AQ84" s="3"/>
      <c r="AR84" s="3"/>
    </row>
    <row r="85" spans="1:44" ht="15">
      <c r="A85" s="11">
        <v>83</v>
      </c>
      <c r="B85" s="41" t="s">
        <v>115</v>
      </c>
      <c r="C85" s="14">
        <v>18.72</v>
      </c>
      <c r="D85" s="14">
        <v>1.71</v>
      </c>
      <c r="E85" s="14">
        <v>0.34</v>
      </c>
      <c r="F85" s="14">
        <v>0</v>
      </c>
      <c r="G85" s="42">
        <v>0.58</v>
      </c>
      <c r="H85" s="14">
        <v>4.52</v>
      </c>
      <c r="I85" s="14">
        <v>0</v>
      </c>
      <c r="J85" s="14">
        <v>0</v>
      </c>
      <c r="K85" s="14">
        <v>0.13</v>
      </c>
      <c r="L85" s="14">
        <v>0.19</v>
      </c>
      <c r="M85" s="14">
        <v>0.54</v>
      </c>
      <c r="N85" s="14">
        <v>0.16</v>
      </c>
      <c r="O85" s="14">
        <v>0</v>
      </c>
      <c r="P85" s="14">
        <v>0.1</v>
      </c>
      <c r="Q85" s="14">
        <v>0.04</v>
      </c>
      <c r="R85" s="14">
        <v>0</v>
      </c>
      <c r="S85" s="14">
        <v>0</v>
      </c>
      <c r="T85" s="14">
        <v>0</v>
      </c>
      <c r="U85" s="14">
        <v>0.43</v>
      </c>
      <c r="V85" s="14">
        <f t="shared" si="2"/>
        <v>2.61</v>
      </c>
      <c r="W85" s="42">
        <v>2.03</v>
      </c>
      <c r="X85" s="14">
        <v>0</v>
      </c>
      <c r="Y85" s="14">
        <v>0.92</v>
      </c>
      <c r="Z85" s="14">
        <v>0.34</v>
      </c>
      <c r="AA85" s="14">
        <v>1.64</v>
      </c>
      <c r="AB85" s="14">
        <v>0</v>
      </c>
      <c r="AC85" s="14">
        <v>0</v>
      </c>
      <c r="AD85" s="14">
        <v>0</v>
      </c>
      <c r="AE85" s="15">
        <f>C85-(D85+E85+F85+H85+J85+L85+M85+N85+O85+P85+Q85+R85+S85+T85+U85+V85+Y85+Z85+AA85+AB85+I85+X85+AC85+K85+AD85)</f>
        <v>5.049999999999999</v>
      </c>
      <c r="AF85" s="16" t="e">
        <f>#REF!+AE85</f>
        <v>#REF!</v>
      </c>
      <c r="AG85" s="17">
        <f>C85-SUM(D85:AE85)+G85+W85</f>
        <v>0</v>
      </c>
      <c r="AH85" s="13">
        <v>4.52</v>
      </c>
      <c r="AI85" s="13"/>
      <c r="AJ85" s="1" t="e">
        <f>(C85+#REF!)*#REF!</f>
        <v>#REF!</v>
      </c>
      <c r="AK85" s="3"/>
      <c r="AL85" s="3"/>
      <c r="AM85" s="3"/>
      <c r="AN85" s="3"/>
      <c r="AO85" s="3"/>
      <c r="AP85" s="3"/>
      <c r="AQ85" s="3"/>
      <c r="AR85" s="3"/>
    </row>
    <row r="86" spans="1:36" ht="15">
      <c r="A86" s="11">
        <v>84</v>
      </c>
      <c r="B86" s="41" t="s">
        <v>116</v>
      </c>
      <c r="C86" s="14">
        <v>12.57</v>
      </c>
      <c r="D86" s="14">
        <v>0.84</v>
      </c>
      <c r="E86" s="14">
        <v>0.34</v>
      </c>
      <c r="F86" s="14">
        <v>0</v>
      </c>
      <c r="G86" s="42">
        <v>0.58</v>
      </c>
      <c r="H86" s="14">
        <f aca="true" t="shared" si="3" ref="H86:H94">AH86-AH86*2%</f>
        <v>3.675</v>
      </c>
      <c r="I86" s="14">
        <v>0</v>
      </c>
      <c r="J86" s="14">
        <v>0.75</v>
      </c>
      <c r="K86" s="14">
        <v>0</v>
      </c>
      <c r="L86" s="14">
        <v>0.19</v>
      </c>
      <c r="M86" s="14">
        <v>0.54</v>
      </c>
      <c r="N86" s="14">
        <v>0.16</v>
      </c>
      <c r="O86" s="14">
        <v>0</v>
      </c>
      <c r="P86" s="14">
        <v>0.1</v>
      </c>
      <c r="Q86" s="14">
        <v>0.04</v>
      </c>
      <c r="R86" s="14">
        <v>0</v>
      </c>
      <c r="S86" s="14">
        <v>0</v>
      </c>
      <c r="T86" s="14">
        <v>0</v>
      </c>
      <c r="U86" s="14">
        <v>0.43</v>
      </c>
      <c r="V86" s="14">
        <f t="shared" si="2"/>
        <v>2.61</v>
      </c>
      <c r="W86" s="42">
        <v>2.03</v>
      </c>
      <c r="X86" s="14">
        <v>0</v>
      </c>
      <c r="Y86" s="14">
        <v>0.92</v>
      </c>
      <c r="Z86" s="14">
        <v>0.34</v>
      </c>
      <c r="AA86" s="14">
        <v>1.64</v>
      </c>
      <c r="AB86" s="14">
        <v>0</v>
      </c>
      <c r="AC86" s="14">
        <v>0</v>
      </c>
      <c r="AD86" s="14">
        <v>0</v>
      </c>
      <c r="AE86" s="15">
        <f>C86-(D86+E86+F86+H86+J86+L86+M86+N86+O86+P86+Q86+R86+S86+T86+U86+V86+Y86+Z86+AA86+AB86+I86+X86+AC86+K86+AD86)</f>
        <v>-0.004999999999999005</v>
      </c>
      <c r="AF86" s="16" t="e">
        <f>#REF!+AE86</f>
        <v>#REF!</v>
      </c>
      <c r="AG86" s="17">
        <f>C86-SUM(D86:AE86)+G86+W86</f>
        <v>0</v>
      </c>
      <c r="AH86" s="13">
        <v>3.75</v>
      </c>
      <c r="AI86" s="13"/>
      <c r="AJ86" s="1" t="e">
        <f>(C86+#REF!)*#REF!</f>
        <v>#REF!</v>
      </c>
    </row>
    <row r="87" spans="1:36" ht="15">
      <c r="A87" s="11">
        <v>85</v>
      </c>
      <c r="B87" s="41" t="s">
        <v>117</v>
      </c>
      <c r="C87" s="14">
        <v>7.41</v>
      </c>
      <c r="D87" s="14">
        <v>0</v>
      </c>
      <c r="E87" s="14">
        <v>0.34</v>
      </c>
      <c r="F87" s="14">
        <v>0</v>
      </c>
      <c r="G87" s="42">
        <v>0.58</v>
      </c>
      <c r="H87" s="14">
        <f t="shared" si="3"/>
        <v>1.5092</v>
      </c>
      <c r="I87" s="14">
        <v>0</v>
      </c>
      <c r="J87" s="14">
        <v>0.28</v>
      </c>
      <c r="K87" s="14">
        <v>0</v>
      </c>
      <c r="L87" s="14">
        <v>0.19</v>
      </c>
      <c r="M87" s="14">
        <v>0</v>
      </c>
      <c r="N87" s="14">
        <v>0.16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0.12</v>
      </c>
      <c r="V87" s="14">
        <f t="shared" si="2"/>
        <v>2.61</v>
      </c>
      <c r="W87" s="42">
        <v>2.03</v>
      </c>
      <c r="X87" s="14">
        <v>0</v>
      </c>
      <c r="Y87" s="14">
        <v>0.76</v>
      </c>
      <c r="Z87" s="14">
        <v>0.34</v>
      </c>
      <c r="AA87" s="14">
        <v>1.1</v>
      </c>
      <c r="AB87" s="14">
        <v>0</v>
      </c>
      <c r="AC87" s="14">
        <v>0</v>
      </c>
      <c r="AD87" s="14">
        <v>0</v>
      </c>
      <c r="AE87" s="15">
        <f>C87-(D87+E87+F87+H87+J87+L87+M87+N87+O87+P87+Q87+R87+S87+T87+U87+V87+Y87+Z87+AA87+AB87+I87+X87+AC87+K87+AD87)</f>
        <v>0.0007999999999999119</v>
      </c>
      <c r="AF87" s="16" t="e">
        <f>#REF!+AE87</f>
        <v>#REF!</v>
      </c>
      <c r="AG87" s="17">
        <f>C87-SUM(D87:AE87)+G87+W87</f>
        <v>0</v>
      </c>
      <c r="AH87" s="13">
        <v>1.54</v>
      </c>
      <c r="AI87" s="13"/>
      <c r="AJ87" s="1" t="e">
        <f>(C87+#REF!)*#REF!</f>
        <v>#REF!</v>
      </c>
    </row>
    <row r="88" spans="1:36" ht="15">
      <c r="A88" s="11">
        <v>86</v>
      </c>
      <c r="B88" s="41" t="s">
        <v>118</v>
      </c>
      <c r="C88" s="14">
        <v>7.41</v>
      </c>
      <c r="D88" s="14">
        <v>0</v>
      </c>
      <c r="E88" s="14">
        <v>0.34</v>
      </c>
      <c r="F88" s="14">
        <v>0</v>
      </c>
      <c r="G88" s="42">
        <v>0.58</v>
      </c>
      <c r="H88" s="14">
        <f t="shared" si="3"/>
        <v>1.5092</v>
      </c>
      <c r="I88" s="14">
        <v>0</v>
      </c>
      <c r="J88" s="14">
        <v>0.28</v>
      </c>
      <c r="K88" s="14">
        <v>0</v>
      </c>
      <c r="L88" s="14">
        <v>0.19</v>
      </c>
      <c r="M88" s="14">
        <v>0</v>
      </c>
      <c r="N88" s="14">
        <v>0.16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0.12</v>
      </c>
      <c r="V88" s="14">
        <f t="shared" si="2"/>
        <v>2.61</v>
      </c>
      <c r="W88" s="42">
        <v>2.03</v>
      </c>
      <c r="X88" s="14">
        <v>0</v>
      </c>
      <c r="Y88" s="14">
        <v>0.76</v>
      </c>
      <c r="Z88" s="14">
        <v>0.34</v>
      </c>
      <c r="AA88" s="14">
        <v>1.1</v>
      </c>
      <c r="AB88" s="14">
        <v>0</v>
      </c>
      <c r="AC88" s="14">
        <v>0</v>
      </c>
      <c r="AD88" s="14">
        <v>0</v>
      </c>
      <c r="AE88" s="15">
        <f>C88-(D88+E88+F88+H88+J88+L88+M88+N88+O88+P88+Q88+R88+S88+T88+U88+V88+Y88+Z88+AA88+AB88+I88+X88+AC88+K88+AD88)</f>
        <v>0.0007999999999999119</v>
      </c>
      <c r="AF88" s="16" t="e">
        <f>#REF!+AE88</f>
        <v>#REF!</v>
      </c>
      <c r="AG88" s="17">
        <f>C88-SUM(D88:AE88)+G88+W88</f>
        <v>0</v>
      </c>
      <c r="AH88" s="13">
        <v>1.54</v>
      </c>
      <c r="AI88" s="13"/>
      <c r="AJ88" s="1" t="e">
        <f>(C88+#REF!)*#REF!</f>
        <v>#REF!</v>
      </c>
    </row>
    <row r="89" spans="1:36" ht="15">
      <c r="A89" s="11">
        <v>87</v>
      </c>
      <c r="B89" s="41" t="s">
        <v>119</v>
      </c>
      <c r="C89" s="14">
        <v>9.17</v>
      </c>
      <c r="D89" s="14">
        <v>0</v>
      </c>
      <c r="E89" s="14">
        <v>0.34</v>
      </c>
      <c r="F89" s="14">
        <v>0</v>
      </c>
      <c r="G89" s="42">
        <v>0.58</v>
      </c>
      <c r="H89" s="14">
        <f t="shared" si="3"/>
        <v>2.3422</v>
      </c>
      <c r="I89" s="14">
        <v>0</v>
      </c>
      <c r="J89" s="14">
        <v>0.35</v>
      </c>
      <c r="K89" s="14">
        <v>0</v>
      </c>
      <c r="L89" s="14">
        <v>0.19</v>
      </c>
      <c r="M89" s="14">
        <v>0</v>
      </c>
      <c r="N89" s="14">
        <v>0.16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0.35</v>
      </c>
      <c r="V89" s="14">
        <f t="shared" si="2"/>
        <v>2.61</v>
      </c>
      <c r="W89" s="42">
        <v>2.03</v>
      </c>
      <c r="X89" s="14">
        <v>0</v>
      </c>
      <c r="Y89" s="14">
        <v>0.85</v>
      </c>
      <c r="Z89" s="14">
        <v>0.34</v>
      </c>
      <c r="AA89" s="14">
        <v>1.64</v>
      </c>
      <c r="AB89" s="14">
        <v>0</v>
      </c>
      <c r="AC89" s="14">
        <v>0</v>
      </c>
      <c r="AD89" s="14">
        <v>0</v>
      </c>
      <c r="AE89" s="15">
        <f>C89-(D89+E89+F89+H89+J89+L89+M89+N89+O89+P89+Q89+R89+S89+T89+U89+V89+Y89+Z89+AA89+AB89+I89+X89+AC89+K89+AD89)</f>
        <v>-0.002200000000000202</v>
      </c>
      <c r="AF89" s="16" t="e">
        <f>#REF!+AE89</f>
        <v>#REF!</v>
      </c>
      <c r="AG89" s="17">
        <f>C89-SUM(D89:AE89)+G89+W89</f>
        <v>0</v>
      </c>
      <c r="AH89" s="13">
        <v>2.39</v>
      </c>
      <c r="AI89" s="13"/>
      <c r="AJ89" s="1" t="e">
        <f>(C89+#REF!)*#REF!</f>
        <v>#REF!</v>
      </c>
    </row>
    <row r="90" spans="1:36" ht="15">
      <c r="A90" s="11">
        <v>88</v>
      </c>
      <c r="B90" s="41" t="s">
        <v>120</v>
      </c>
      <c r="C90" s="14">
        <v>7.41</v>
      </c>
      <c r="D90" s="14">
        <v>0</v>
      </c>
      <c r="E90" s="14">
        <v>0.34</v>
      </c>
      <c r="F90" s="14">
        <v>0</v>
      </c>
      <c r="G90" s="42">
        <v>0.58</v>
      </c>
      <c r="H90" s="14">
        <f t="shared" si="3"/>
        <v>1.5092</v>
      </c>
      <c r="I90" s="14">
        <v>0</v>
      </c>
      <c r="J90" s="14">
        <v>0.28</v>
      </c>
      <c r="K90" s="14">
        <v>0</v>
      </c>
      <c r="L90" s="14">
        <v>0.19</v>
      </c>
      <c r="M90" s="14">
        <v>0</v>
      </c>
      <c r="N90" s="14">
        <v>0.16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0.12</v>
      </c>
      <c r="V90" s="14">
        <f t="shared" si="2"/>
        <v>2.61</v>
      </c>
      <c r="W90" s="42">
        <v>2.03</v>
      </c>
      <c r="X90" s="14">
        <v>0</v>
      </c>
      <c r="Y90" s="14">
        <v>0.76</v>
      </c>
      <c r="Z90" s="14">
        <v>0.34</v>
      </c>
      <c r="AA90" s="14">
        <v>1.1</v>
      </c>
      <c r="AB90" s="14">
        <v>0</v>
      </c>
      <c r="AC90" s="14">
        <v>0</v>
      </c>
      <c r="AD90" s="14">
        <v>0</v>
      </c>
      <c r="AE90" s="15">
        <f>C90-(D90+E90+F90+H90+J90+L90+M90+N90+O90+P90+Q90+R90+S90+T90+U90+V90+Y90+Z90+AA90+AB90+I90+X90+AC90+K90+AD90)</f>
        <v>0.0007999999999999119</v>
      </c>
      <c r="AF90" s="16" t="e">
        <f>#REF!+AE90</f>
        <v>#REF!</v>
      </c>
      <c r="AG90" s="17">
        <f>C90-SUM(D90:AE90)+G90+W90</f>
        <v>0</v>
      </c>
      <c r="AH90" s="13">
        <v>1.54</v>
      </c>
      <c r="AI90" s="13"/>
      <c r="AJ90" s="1" t="e">
        <f>(C90+#REF!)*#REF!</f>
        <v>#REF!</v>
      </c>
    </row>
    <row r="91" spans="1:36" ht="15">
      <c r="A91" s="11">
        <v>89</v>
      </c>
      <c r="B91" s="41" t="s">
        <v>121</v>
      </c>
      <c r="C91" s="14">
        <v>9.17</v>
      </c>
      <c r="D91" s="14">
        <v>0</v>
      </c>
      <c r="E91" s="14">
        <v>0.34</v>
      </c>
      <c r="F91" s="14">
        <v>0</v>
      </c>
      <c r="G91" s="42">
        <v>0.58</v>
      </c>
      <c r="H91" s="14">
        <f t="shared" si="3"/>
        <v>2.3422</v>
      </c>
      <c r="I91" s="14">
        <v>0</v>
      </c>
      <c r="J91" s="14">
        <v>0.35</v>
      </c>
      <c r="K91" s="14">
        <v>0</v>
      </c>
      <c r="L91" s="14">
        <v>0.19</v>
      </c>
      <c r="M91" s="14">
        <v>0</v>
      </c>
      <c r="N91" s="14">
        <v>0.16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0.35</v>
      </c>
      <c r="V91" s="14">
        <f t="shared" si="2"/>
        <v>2.61</v>
      </c>
      <c r="W91" s="42">
        <v>2.03</v>
      </c>
      <c r="X91" s="14">
        <v>0</v>
      </c>
      <c r="Y91" s="14">
        <v>0.85</v>
      </c>
      <c r="Z91" s="14">
        <v>0.34</v>
      </c>
      <c r="AA91" s="14">
        <v>1.64</v>
      </c>
      <c r="AB91" s="14">
        <v>0</v>
      </c>
      <c r="AC91" s="14">
        <v>0</v>
      </c>
      <c r="AD91" s="14">
        <v>0</v>
      </c>
      <c r="AE91" s="15">
        <f>C91-(D91+E91+F91+H91+J91+L91+M91+N91+O91+P91+Q91+R91+S91+T91+U91+V91+Y91+Z91+AA91+AB91+I91+X91+AC91+K91+AD91)</f>
        <v>-0.002200000000000202</v>
      </c>
      <c r="AF91" s="16" t="e">
        <f>#REF!+AE91</f>
        <v>#REF!</v>
      </c>
      <c r="AG91" s="17">
        <f>C91-SUM(D91:AE91)+G91+W91</f>
        <v>0</v>
      </c>
      <c r="AH91" s="13">
        <v>2.39</v>
      </c>
      <c r="AI91" s="13"/>
      <c r="AJ91" s="1" t="e">
        <f>(C91+#REF!)*#REF!</f>
        <v>#REF!</v>
      </c>
    </row>
    <row r="92" spans="1:36" ht="15">
      <c r="A92" s="11">
        <v>90</v>
      </c>
      <c r="B92" s="41" t="s">
        <v>122</v>
      </c>
      <c r="C92" s="14">
        <v>9.17</v>
      </c>
      <c r="D92" s="14">
        <v>0</v>
      </c>
      <c r="E92" s="14">
        <v>0.34</v>
      </c>
      <c r="F92" s="14">
        <v>0</v>
      </c>
      <c r="G92" s="42">
        <v>0.58</v>
      </c>
      <c r="H92" s="14">
        <f t="shared" si="3"/>
        <v>2.3422</v>
      </c>
      <c r="I92" s="14">
        <v>0</v>
      </c>
      <c r="J92" s="14">
        <v>0.35</v>
      </c>
      <c r="K92" s="14">
        <v>0</v>
      </c>
      <c r="L92" s="14">
        <v>0.19</v>
      </c>
      <c r="M92" s="14">
        <v>0</v>
      </c>
      <c r="N92" s="14">
        <v>0.16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0.35</v>
      </c>
      <c r="V92" s="14">
        <f t="shared" si="2"/>
        <v>2.61</v>
      </c>
      <c r="W92" s="42">
        <v>2.03</v>
      </c>
      <c r="X92" s="14">
        <v>0</v>
      </c>
      <c r="Y92" s="14">
        <v>0.85</v>
      </c>
      <c r="Z92" s="14">
        <v>0.34</v>
      </c>
      <c r="AA92" s="14">
        <v>1.64</v>
      </c>
      <c r="AB92" s="14">
        <v>0</v>
      </c>
      <c r="AC92" s="14">
        <v>0</v>
      </c>
      <c r="AD92" s="14">
        <v>0</v>
      </c>
      <c r="AE92" s="15">
        <f>C92-(D92+E92+F92+H92+J92+L92+M92+N92+O92+P92+Q92+R92+S92+T92+U92+V92+Y92+Z92+AA92+AB92+I92+X92+AC92+K92+AD92)</f>
        <v>-0.002200000000000202</v>
      </c>
      <c r="AF92" s="16" t="e">
        <f>#REF!+AE92</f>
        <v>#REF!</v>
      </c>
      <c r="AG92" s="17">
        <f>C92-SUM(D92:AE92)+G92+W92</f>
        <v>0</v>
      </c>
      <c r="AH92" s="13">
        <v>2.39</v>
      </c>
      <c r="AI92" s="13"/>
      <c r="AJ92" s="1" t="e">
        <f>(C92+#REF!)*#REF!</f>
        <v>#REF!</v>
      </c>
    </row>
    <row r="93" spans="1:36" ht="15">
      <c r="A93" s="11">
        <v>91</v>
      </c>
      <c r="B93" s="41" t="s">
        <v>123</v>
      </c>
      <c r="C93" s="14">
        <v>7.41</v>
      </c>
      <c r="D93" s="14">
        <v>0</v>
      </c>
      <c r="E93" s="14">
        <v>0.34</v>
      </c>
      <c r="F93" s="14">
        <v>0</v>
      </c>
      <c r="G93" s="42">
        <v>0.58</v>
      </c>
      <c r="H93" s="14">
        <f t="shared" si="3"/>
        <v>1.5092</v>
      </c>
      <c r="I93" s="14">
        <v>0</v>
      </c>
      <c r="J93" s="14">
        <v>0.28</v>
      </c>
      <c r="K93" s="14">
        <v>0</v>
      </c>
      <c r="L93" s="14">
        <v>0.19</v>
      </c>
      <c r="M93" s="14">
        <v>0</v>
      </c>
      <c r="N93" s="14">
        <v>0.16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0.12</v>
      </c>
      <c r="V93" s="14">
        <f t="shared" si="2"/>
        <v>2.61</v>
      </c>
      <c r="W93" s="42">
        <v>2.03</v>
      </c>
      <c r="X93" s="14">
        <v>0</v>
      </c>
      <c r="Y93" s="14">
        <v>0.76</v>
      </c>
      <c r="Z93" s="14">
        <v>0.34</v>
      </c>
      <c r="AA93" s="14">
        <v>1.1</v>
      </c>
      <c r="AB93" s="14">
        <v>0</v>
      </c>
      <c r="AC93" s="14">
        <v>0</v>
      </c>
      <c r="AD93" s="14">
        <v>0</v>
      </c>
      <c r="AE93" s="15">
        <f>C93-(D93+E93+F93+H93+J93+L93+M93+N93+O93+P93+Q93+R93+S93+T93+U93+V93+Y93+Z93+AA93+AB93+I93+X93+AC93+K93+AD93)</f>
        <v>0.0007999999999999119</v>
      </c>
      <c r="AF93" s="16" t="e">
        <f>#REF!+AE93</f>
        <v>#REF!</v>
      </c>
      <c r="AG93" s="17">
        <f>C93-SUM(D93:AE93)+G93+W93</f>
        <v>0</v>
      </c>
      <c r="AH93" s="13">
        <v>1.54</v>
      </c>
      <c r="AI93" s="13"/>
      <c r="AJ93" s="1" t="e">
        <f>(C93+#REF!)*#REF!</f>
        <v>#REF!</v>
      </c>
    </row>
    <row r="94" spans="1:36" ht="15">
      <c r="A94" s="11">
        <v>92</v>
      </c>
      <c r="B94" s="41" t="s">
        <v>124</v>
      </c>
      <c r="C94" s="14">
        <v>11.22</v>
      </c>
      <c r="D94" s="14">
        <v>0</v>
      </c>
      <c r="E94" s="14">
        <v>0.34</v>
      </c>
      <c r="F94" s="14">
        <v>0</v>
      </c>
      <c r="G94" s="42">
        <v>0.58</v>
      </c>
      <c r="H94" s="14">
        <f t="shared" si="3"/>
        <v>3.6652</v>
      </c>
      <c r="I94" s="14">
        <v>0</v>
      </c>
      <c r="J94" s="14">
        <v>0.82</v>
      </c>
      <c r="K94" s="14">
        <v>0</v>
      </c>
      <c r="L94" s="14">
        <v>0.19</v>
      </c>
      <c r="M94" s="14">
        <v>0</v>
      </c>
      <c r="N94" s="14">
        <v>0.16</v>
      </c>
      <c r="O94" s="14">
        <v>0</v>
      </c>
      <c r="P94" s="14">
        <v>0.1</v>
      </c>
      <c r="Q94" s="14">
        <v>0</v>
      </c>
      <c r="R94" s="14">
        <v>0</v>
      </c>
      <c r="S94" s="14">
        <v>0</v>
      </c>
      <c r="T94" s="14">
        <v>0</v>
      </c>
      <c r="U94" s="14">
        <v>0.43</v>
      </c>
      <c r="V94" s="14">
        <f t="shared" si="2"/>
        <v>2.61</v>
      </c>
      <c r="W94" s="42">
        <v>2.03</v>
      </c>
      <c r="X94" s="14">
        <v>0</v>
      </c>
      <c r="Y94" s="14">
        <v>0.92</v>
      </c>
      <c r="Z94" s="14">
        <v>0.34</v>
      </c>
      <c r="AA94" s="14">
        <v>1.64</v>
      </c>
      <c r="AB94" s="14">
        <v>0</v>
      </c>
      <c r="AC94" s="14">
        <v>0</v>
      </c>
      <c r="AD94" s="14">
        <v>0</v>
      </c>
      <c r="AE94" s="15">
        <f>C94-(D94+E94+F94+H94+J94+L94+M94+N94+O94+P94+Q94+R94+S94+T94+U94+V94+Y94+Z94+AA94+AB94+I94+X94+AC94+K94+AD94)</f>
        <v>0.004799999999999471</v>
      </c>
      <c r="AF94" s="16" t="e">
        <f>#REF!+AE94</f>
        <v>#REF!</v>
      </c>
      <c r="AG94" s="17">
        <f>C94-SUM(D94:AE94)+G94+W94</f>
        <v>0</v>
      </c>
      <c r="AH94" s="13">
        <v>3.74</v>
      </c>
      <c r="AI94" s="13"/>
      <c r="AJ94" s="1" t="e">
        <f>(C94+#REF!)*#REF!</f>
        <v>#REF!</v>
      </c>
    </row>
    <row r="95" spans="1:44" ht="15">
      <c r="A95" s="11">
        <v>93</v>
      </c>
      <c r="B95" s="41" t="s">
        <v>125</v>
      </c>
      <c r="C95" s="14">
        <v>14.11</v>
      </c>
      <c r="D95" s="14">
        <v>0</v>
      </c>
      <c r="E95" s="14">
        <v>0.34</v>
      </c>
      <c r="F95" s="14">
        <v>0</v>
      </c>
      <c r="G95" s="42">
        <v>0.58</v>
      </c>
      <c r="H95" s="14">
        <v>4.55</v>
      </c>
      <c r="I95" s="14">
        <v>0</v>
      </c>
      <c r="J95" s="14">
        <v>0.73</v>
      </c>
      <c r="K95" s="14">
        <v>0</v>
      </c>
      <c r="L95" s="14">
        <v>0.19</v>
      </c>
      <c r="M95" s="14">
        <v>0</v>
      </c>
      <c r="N95" s="14">
        <v>0.16</v>
      </c>
      <c r="O95" s="14">
        <v>0</v>
      </c>
      <c r="P95" s="14">
        <v>0.1</v>
      </c>
      <c r="Q95" s="14">
        <v>0.04</v>
      </c>
      <c r="R95" s="14">
        <v>0</v>
      </c>
      <c r="S95" s="14">
        <v>0</v>
      </c>
      <c r="T95" s="14">
        <v>0</v>
      </c>
      <c r="U95" s="14">
        <v>0.43</v>
      </c>
      <c r="V95" s="14">
        <f t="shared" si="2"/>
        <v>2.61</v>
      </c>
      <c r="W95" s="42">
        <v>2.03</v>
      </c>
      <c r="X95" s="14">
        <v>0</v>
      </c>
      <c r="Y95" s="14">
        <v>0.92</v>
      </c>
      <c r="Z95" s="14">
        <v>0.34</v>
      </c>
      <c r="AA95" s="14">
        <v>1.64</v>
      </c>
      <c r="AB95" s="14">
        <v>0</v>
      </c>
      <c r="AC95" s="14">
        <v>0</v>
      </c>
      <c r="AD95" s="14">
        <v>0</v>
      </c>
      <c r="AE95" s="15">
        <f>C95-(D95+E95+F95+H95+J95+L95+M95+N95+O95+P95+Q95+R95+S95+T95+U95+V95+Y95+Z95+AA95+AB95+I95+X95+AC95+K95+AD95)</f>
        <v>2.0600000000000005</v>
      </c>
      <c r="AF95" s="16" t="e">
        <f>#REF!+AE95</f>
        <v>#REF!</v>
      </c>
      <c r="AG95" s="17">
        <f>C95-SUM(D95:AE95)+G95+W95</f>
        <v>0</v>
      </c>
      <c r="AH95" s="13">
        <v>4.55</v>
      </c>
      <c r="AI95" s="12"/>
      <c r="AJ95" s="1" t="e">
        <f>(C95+#REF!)*#REF!</f>
        <v>#REF!</v>
      </c>
      <c r="AK95" s="3"/>
      <c r="AL95" s="3"/>
      <c r="AM95" s="3"/>
      <c r="AN95" s="3"/>
      <c r="AO95" s="3"/>
      <c r="AP95" s="3"/>
      <c r="AQ95" s="3"/>
      <c r="AR95" s="3"/>
    </row>
    <row r="96" spans="1:36" ht="15">
      <c r="A96" s="11">
        <v>94</v>
      </c>
      <c r="B96" s="41" t="s">
        <v>126</v>
      </c>
      <c r="C96" s="14">
        <v>6.61</v>
      </c>
      <c r="D96" s="14">
        <v>0</v>
      </c>
      <c r="E96" s="14">
        <v>0.34</v>
      </c>
      <c r="F96" s="14">
        <v>0</v>
      </c>
      <c r="G96" s="42">
        <v>0.58</v>
      </c>
      <c r="H96" s="14">
        <f>AH96-AH96*2%</f>
        <v>0.9702</v>
      </c>
      <c r="I96" s="14">
        <v>0</v>
      </c>
      <c r="J96" s="14">
        <v>0.17</v>
      </c>
      <c r="K96" s="14">
        <v>0</v>
      </c>
      <c r="L96" s="14">
        <v>0</v>
      </c>
      <c r="M96" s="14">
        <v>0</v>
      </c>
      <c r="N96" s="14">
        <v>0.16</v>
      </c>
      <c r="O96" s="14">
        <v>0</v>
      </c>
      <c r="P96" s="14">
        <v>0</v>
      </c>
      <c r="Q96" s="14">
        <v>0.04</v>
      </c>
      <c r="R96" s="14">
        <v>0</v>
      </c>
      <c r="S96" s="14">
        <v>0</v>
      </c>
      <c r="T96" s="14">
        <v>0</v>
      </c>
      <c r="U96" s="14">
        <v>0.12</v>
      </c>
      <c r="V96" s="14">
        <f t="shared" si="2"/>
        <v>2.61</v>
      </c>
      <c r="W96" s="42">
        <v>2.03</v>
      </c>
      <c r="X96" s="14">
        <v>0</v>
      </c>
      <c r="Y96" s="14">
        <v>0.76</v>
      </c>
      <c r="Z96" s="14">
        <v>0.34</v>
      </c>
      <c r="AA96" s="14">
        <v>1.1</v>
      </c>
      <c r="AB96" s="14">
        <v>0</v>
      </c>
      <c r="AC96" s="14">
        <v>0</v>
      </c>
      <c r="AD96" s="14">
        <v>0</v>
      </c>
      <c r="AE96" s="15">
        <f>C96-(D96+E96+F96+H96+J96+L96+M96+N96+O96+P96+Q96+R96+S96+T96+U96+V96+Y96+Z96+AA96+AB96+I96+X96+AC96+K96+AD96)</f>
        <v>-0.0001999999999986457</v>
      </c>
      <c r="AF96" s="16" t="e">
        <f>#REF!+AE96</f>
        <v>#REF!</v>
      </c>
      <c r="AG96" s="17">
        <f>C96-SUM(D96:AE96)+G96+W96</f>
        <v>0</v>
      </c>
      <c r="AH96" s="13">
        <v>0.99</v>
      </c>
      <c r="AI96" s="13"/>
      <c r="AJ96" s="1" t="e">
        <f>(C96+#REF!)*#REF!</f>
        <v>#REF!</v>
      </c>
    </row>
    <row r="97" spans="1:36" ht="15">
      <c r="A97" s="11">
        <v>95</v>
      </c>
      <c r="B97" s="41" t="s">
        <v>127</v>
      </c>
      <c r="C97" s="14">
        <v>13.79</v>
      </c>
      <c r="D97" s="14">
        <v>2.28</v>
      </c>
      <c r="E97" s="14">
        <v>0.34</v>
      </c>
      <c r="F97" s="14">
        <v>0</v>
      </c>
      <c r="G97" s="42">
        <v>0.58</v>
      </c>
      <c r="H97" s="14">
        <f>AH97-AH97*2%</f>
        <v>3.4692</v>
      </c>
      <c r="I97" s="14">
        <v>0</v>
      </c>
      <c r="J97" s="14">
        <v>0.45</v>
      </c>
      <c r="K97" s="14">
        <v>0</v>
      </c>
      <c r="L97" s="14">
        <v>0.19</v>
      </c>
      <c r="M97" s="14">
        <v>0</v>
      </c>
      <c r="N97" s="14">
        <v>0.16</v>
      </c>
      <c r="O97" s="14">
        <v>0</v>
      </c>
      <c r="P97" s="14">
        <v>0</v>
      </c>
      <c r="Q97" s="14">
        <v>0.04</v>
      </c>
      <c r="R97" s="14">
        <v>0</v>
      </c>
      <c r="S97" s="14">
        <v>0</v>
      </c>
      <c r="T97" s="14">
        <v>0</v>
      </c>
      <c r="U97" s="14">
        <v>0.43</v>
      </c>
      <c r="V97" s="14">
        <f t="shared" si="2"/>
        <v>2.61</v>
      </c>
      <c r="W97" s="42">
        <v>2.03</v>
      </c>
      <c r="X97" s="14">
        <v>0</v>
      </c>
      <c r="Y97" s="14">
        <v>0.92</v>
      </c>
      <c r="Z97" s="14">
        <v>0.34</v>
      </c>
      <c r="AA97" s="14">
        <v>1.64</v>
      </c>
      <c r="AB97" s="14">
        <v>0</v>
      </c>
      <c r="AC97" s="14">
        <v>0</v>
      </c>
      <c r="AD97" s="14">
        <v>0</v>
      </c>
      <c r="AE97" s="15">
        <f>C97-(D97+E97+F97+H97+J97+L97+M97+N97+O97+P97+Q97+R97+S97+T97+U97+V97+Y97+Z97+AA97+AB97+I97+X97+AC97+K97+AD97)</f>
        <v>0.9207999999999981</v>
      </c>
      <c r="AF97" s="16" t="e">
        <f>#REF!+AE97</f>
        <v>#REF!</v>
      </c>
      <c r="AG97" s="17">
        <f>C97-SUM(D97:AE97)+G97+W97</f>
        <v>0</v>
      </c>
      <c r="AH97" s="13">
        <v>3.54</v>
      </c>
      <c r="AI97" s="13"/>
      <c r="AJ97" s="1" t="e">
        <f>(C97+#REF!)*#REF!</f>
        <v>#REF!</v>
      </c>
    </row>
    <row r="98" spans="1:44" ht="15">
      <c r="A98" s="11">
        <v>96</v>
      </c>
      <c r="B98" s="41" t="s">
        <v>128</v>
      </c>
      <c r="C98" s="14">
        <v>13.09</v>
      </c>
      <c r="D98" s="14">
        <v>1.91</v>
      </c>
      <c r="E98" s="14">
        <v>0.34</v>
      </c>
      <c r="F98" s="14">
        <v>0</v>
      </c>
      <c r="G98" s="42">
        <v>0.58</v>
      </c>
      <c r="H98" s="14">
        <v>3.08</v>
      </c>
      <c r="I98" s="14">
        <v>0</v>
      </c>
      <c r="J98" s="14">
        <v>0.27</v>
      </c>
      <c r="K98" s="14">
        <v>0</v>
      </c>
      <c r="L98" s="14">
        <v>0.19</v>
      </c>
      <c r="M98" s="14">
        <v>0</v>
      </c>
      <c r="N98" s="14">
        <v>0.16</v>
      </c>
      <c r="O98" s="14">
        <v>0</v>
      </c>
      <c r="P98" s="14">
        <v>0.1</v>
      </c>
      <c r="Q98" s="14">
        <v>0.04</v>
      </c>
      <c r="R98" s="14">
        <v>0</v>
      </c>
      <c r="S98" s="14">
        <v>0</v>
      </c>
      <c r="T98" s="14">
        <v>0</v>
      </c>
      <c r="U98" s="14">
        <v>0.43</v>
      </c>
      <c r="V98" s="14">
        <f t="shared" si="2"/>
        <v>2.61</v>
      </c>
      <c r="W98" s="42">
        <v>2.03</v>
      </c>
      <c r="X98" s="14">
        <v>0</v>
      </c>
      <c r="Y98" s="14">
        <v>0.92</v>
      </c>
      <c r="Z98" s="14">
        <v>0.34</v>
      </c>
      <c r="AA98" s="14">
        <v>1.64</v>
      </c>
      <c r="AB98" s="14">
        <v>0</v>
      </c>
      <c r="AC98" s="14">
        <v>0</v>
      </c>
      <c r="AD98" s="14">
        <v>0</v>
      </c>
      <c r="AE98" s="15">
        <f>C98-(D98+E98+F98+H98+J98+L98+M98+N98+O98+P98+Q98+R98+S98+T98+U98+V98+Y98+Z98+AA98+AB98+I98+X98+AC98+K98+AD98)</f>
        <v>1.0600000000000005</v>
      </c>
      <c r="AF98" s="16" t="e">
        <f>#REF!+AE98</f>
        <v>#REF!</v>
      </c>
      <c r="AG98" s="17">
        <f>C98-SUM(D98:AE98)+G98+W98</f>
        <v>0</v>
      </c>
      <c r="AH98" s="13">
        <v>3.08</v>
      </c>
      <c r="AI98" s="13"/>
      <c r="AJ98" s="1" t="e">
        <f>(C98+#REF!)*#REF!</f>
        <v>#REF!</v>
      </c>
      <c r="AK98" s="3"/>
      <c r="AL98" s="3"/>
      <c r="AM98" s="3"/>
      <c r="AN98" s="3"/>
      <c r="AO98" s="3"/>
      <c r="AP98" s="3"/>
      <c r="AQ98" s="3"/>
      <c r="AR98" s="3"/>
    </row>
    <row r="99" spans="1:36" ht="15">
      <c r="A99" s="11">
        <v>97</v>
      </c>
      <c r="B99" s="41" t="s">
        <v>129</v>
      </c>
      <c r="C99" s="14">
        <v>15.28</v>
      </c>
      <c r="D99" s="14">
        <v>2.29</v>
      </c>
      <c r="E99" s="14">
        <v>0.34</v>
      </c>
      <c r="F99" s="14">
        <v>0</v>
      </c>
      <c r="G99" s="42">
        <v>0.58</v>
      </c>
      <c r="H99" s="14">
        <f>AH99-AH99*2%</f>
        <v>3.7926</v>
      </c>
      <c r="I99" s="14">
        <v>0</v>
      </c>
      <c r="J99" s="14">
        <v>0.45</v>
      </c>
      <c r="K99" s="14">
        <v>0</v>
      </c>
      <c r="L99" s="14">
        <v>0.19</v>
      </c>
      <c r="M99" s="14">
        <v>0</v>
      </c>
      <c r="N99" s="14">
        <v>0.16</v>
      </c>
      <c r="O99" s="14">
        <v>0</v>
      </c>
      <c r="P99" s="14">
        <v>0</v>
      </c>
      <c r="Q99" s="14">
        <v>0.04</v>
      </c>
      <c r="R99" s="14">
        <v>0</v>
      </c>
      <c r="S99" s="14">
        <v>0</v>
      </c>
      <c r="T99" s="14">
        <v>0</v>
      </c>
      <c r="U99" s="14">
        <v>0.43</v>
      </c>
      <c r="V99" s="14">
        <f t="shared" si="2"/>
        <v>2.61</v>
      </c>
      <c r="W99" s="42">
        <v>2.03</v>
      </c>
      <c r="X99" s="14">
        <v>0</v>
      </c>
      <c r="Y99" s="14">
        <v>0.92</v>
      </c>
      <c r="Z99" s="14">
        <v>0.34</v>
      </c>
      <c r="AA99" s="14">
        <v>1.64</v>
      </c>
      <c r="AB99" s="14">
        <v>0</v>
      </c>
      <c r="AC99" s="14">
        <v>0</v>
      </c>
      <c r="AD99" s="14">
        <v>0</v>
      </c>
      <c r="AE99" s="15">
        <f>C99-(D99+E99+F99+H99+J99+L99+M99+N99+O99+P99+Q99+R99+S99+T99+U99+V99+Y99+Z99+AA99+AB99+I99+X99+AC99+K99+AD99)</f>
        <v>2.077399999999999</v>
      </c>
      <c r="AF99" s="16" t="e">
        <f>#REF!+AE99</f>
        <v>#REF!</v>
      </c>
      <c r="AG99" s="17">
        <f>C99-SUM(D99:AE99)+G99+W99</f>
        <v>0</v>
      </c>
      <c r="AH99" s="13">
        <v>3.87</v>
      </c>
      <c r="AI99" s="13"/>
      <c r="AJ99" s="1" t="e">
        <f>(C99+#REF!)*#REF!</f>
        <v>#REF!</v>
      </c>
    </row>
    <row r="100" spans="1:36" ht="15">
      <c r="A100" s="11">
        <v>98</v>
      </c>
      <c r="B100" s="41" t="s">
        <v>130</v>
      </c>
      <c r="C100" s="14">
        <v>13.28</v>
      </c>
      <c r="D100" s="14">
        <v>2.13</v>
      </c>
      <c r="E100" s="14">
        <v>0.34</v>
      </c>
      <c r="F100" s="14">
        <v>0</v>
      </c>
      <c r="G100" s="42">
        <v>0.58</v>
      </c>
      <c r="H100" s="14">
        <f>AH100-AH100*2%</f>
        <v>3.2242</v>
      </c>
      <c r="I100" s="14">
        <v>0</v>
      </c>
      <c r="J100" s="14">
        <v>0.35</v>
      </c>
      <c r="K100" s="14">
        <v>0</v>
      </c>
      <c r="L100" s="14">
        <v>0.19</v>
      </c>
      <c r="M100" s="14">
        <v>0</v>
      </c>
      <c r="N100" s="14">
        <v>0.16</v>
      </c>
      <c r="O100" s="14">
        <v>0</v>
      </c>
      <c r="P100" s="14">
        <v>0</v>
      </c>
      <c r="Q100" s="14">
        <v>0.04</v>
      </c>
      <c r="R100" s="14">
        <v>0</v>
      </c>
      <c r="S100" s="14">
        <v>0</v>
      </c>
      <c r="T100" s="14">
        <v>0</v>
      </c>
      <c r="U100" s="14">
        <v>0.43</v>
      </c>
      <c r="V100" s="14">
        <f t="shared" si="2"/>
        <v>2.61</v>
      </c>
      <c r="W100" s="42">
        <v>2.03</v>
      </c>
      <c r="X100" s="14">
        <v>0</v>
      </c>
      <c r="Y100" s="14">
        <v>0.92</v>
      </c>
      <c r="Z100" s="14">
        <v>0.34</v>
      </c>
      <c r="AA100" s="14">
        <v>1.64</v>
      </c>
      <c r="AB100" s="14">
        <v>0</v>
      </c>
      <c r="AC100" s="14">
        <v>0</v>
      </c>
      <c r="AD100" s="14">
        <v>0</v>
      </c>
      <c r="AE100" s="15">
        <f>C100-(D100+E100+F100+H100+J100+L100+M100+N100+O100+P100+Q100+R100+S100+T100+U100+V100+Y100+Z100+AA100+AB100+I100+X100+AC100+K100+AD100)</f>
        <v>0.9057999999999993</v>
      </c>
      <c r="AF100" s="16" t="e">
        <f>#REF!+AE100</f>
        <v>#REF!</v>
      </c>
      <c r="AG100" s="17">
        <f>C100-SUM(D100:AE100)+G100+W100</f>
        <v>0</v>
      </c>
      <c r="AH100" s="13">
        <v>3.29</v>
      </c>
      <c r="AI100" s="13"/>
      <c r="AJ100" s="1" t="e">
        <f>(C100+#REF!)*#REF!</f>
        <v>#REF!</v>
      </c>
    </row>
    <row r="101" spans="1:36" ht="15">
      <c r="A101" s="11">
        <v>99</v>
      </c>
      <c r="B101" s="41" t="s">
        <v>131</v>
      </c>
      <c r="C101" s="14">
        <v>12.57</v>
      </c>
      <c r="D101" s="14">
        <v>1.28</v>
      </c>
      <c r="E101" s="14">
        <v>0.34</v>
      </c>
      <c r="F101" s="14">
        <v>0</v>
      </c>
      <c r="G101" s="42">
        <v>0.58</v>
      </c>
      <c r="H101" s="14">
        <f>AH101-AH101*2%</f>
        <v>3.675</v>
      </c>
      <c r="I101" s="14">
        <v>0.1</v>
      </c>
      <c r="J101" s="14">
        <v>0.75</v>
      </c>
      <c r="K101" s="14">
        <v>0</v>
      </c>
      <c r="L101" s="14">
        <v>0.19</v>
      </c>
      <c r="M101" s="14">
        <v>0</v>
      </c>
      <c r="N101" s="14">
        <v>0.16</v>
      </c>
      <c r="O101" s="14">
        <v>0</v>
      </c>
      <c r="P101" s="14">
        <v>0.1</v>
      </c>
      <c r="Q101" s="14">
        <v>0.04</v>
      </c>
      <c r="R101" s="14">
        <v>0</v>
      </c>
      <c r="S101" s="14">
        <v>0</v>
      </c>
      <c r="T101" s="14">
        <v>0</v>
      </c>
      <c r="U101" s="14">
        <v>0.43</v>
      </c>
      <c r="V101" s="14">
        <f t="shared" si="2"/>
        <v>2.61</v>
      </c>
      <c r="W101" s="42">
        <v>2.03</v>
      </c>
      <c r="X101" s="14">
        <v>0</v>
      </c>
      <c r="Y101" s="14">
        <v>0.92</v>
      </c>
      <c r="Z101" s="14">
        <v>0.34</v>
      </c>
      <c r="AA101" s="14">
        <v>1.64</v>
      </c>
      <c r="AB101" s="14">
        <v>0</v>
      </c>
      <c r="AC101" s="14">
        <v>0</v>
      </c>
      <c r="AD101" s="14">
        <v>0</v>
      </c>
      <c r="AE101" s="15">
        <f>C101-(D101+E101+F101+H101+J101+L101+M101+N101+O101+P101+Q101+R101+S101+T101+U101+V101+Y101+Z101+AA101+AB101+I101+X101+AC101+K101+AD101)</f>
        <v>-0.004999999999999005</v>
      </c>
      <c r="AF101" s="16" t="e">
        <f>#REF!+AE101</f>
        <v>#REF!</v>
      </c>
      <c r="AG101" s="17">
        <f>C101-SUM(D101:AE101)+G101+W101</f>
        <v>0</v>
      </c>
      <c r="AH101" s="13">
        <v>3.75</v>
      </c>
      <c r="AI101" s="13"/>
      <c r="AJ101" s="1" t="e">
        <f>(C101+#REF!)*#REF!</f>
        <v>#REF!</v>
      </c>
    </row>
    <row r="102" spans="1:36" ht="15">
      <c r="A102" s="11">
        <v>100</v>
      </c>
      <c r="B102" s="41" t="s">
        <v>132</v>
      </c>
      <c r="C102" s="14">
        <v>13.98</v>
      </c>
      <c r="D102" s="14">
        <v>1.24</v>
      </c>
      <c r="E102" s="14">
        <v>0.34</v>
      </c>
      <c r="F102" s="14">
        <v>0</v>
      </c>
      <c r="G102" s="42">
        <v>0.58</v>
      </c>
      <c r="H102" s="14">
        <f>AH102-AH102*2%</f>
        <v>2.7342</v>
      </c>
      <c r="I102" s="14">
        <v>0</v>
      </c>
      <c r="J102" s="14">
        <v>0.35</v>
      </c>
      <c r="K102" s="14">
        <v>0</v>
      </c>
      <c r="L102" s="14">
        <v>0.19</v>
      </c>
      <c r="M102" s="14">
        <v>0</v>
      </c>
      <c r="N102" s="14">
        <v>0.16</v>
      </c>
      <c r="O102" s="14">
        <v>0</v>
      </c>
      <c r="P102" s="14">
        <v>0</v>
      </c>
      <c r="Q102" s="14">
        <v>0.04</v>
      </c>
      <c r="R102" s="14">
        <v>0</v>
      </c>
      <c r="S102" s="14">
        <v>0</v>
      </c>
      <c r="T102" s="14">
        <v>0</v>
      </c>
      <c r="U102" s="14">
        <v>0.43</v>
      </c>
      <c r="V102" s="14">
        <f t="shared" si="2"/>
        <v>2.61</v>
      </c>
      <c r="W102" s="42">
        <v>2.03</v>
      </c>
      <c r="X102" s="14">
        <v>0</v>
      </c>
      <c r="Y102" s="14">
        <v>0.92</v>
      </c>
      <c r="Z102" s="14">
        <v>0.34</v>
      </c>
      <c r="AA102" s="14">
        <v>1.64</v>
      </c>
      <c r="AB102" s="14">
        <v>0</v>
      </c>
      <c r="AC102" s="14">
        <v>0</v>
      </c>
      <c r="AD102" s="14">
        <v>0</v>
      </c>
      <c r="AE102" s="15">
        <f>C102-(D102+E102+F102+H102+J102+L102+M102+N102+O102+P102+Q102+R102+S102+T102+U102+V102+Y102+Z102+AA102+AB102+I102+X102+AC102+K102+AD102)</f>
        <v>2.985800000000001</v>
      </c>
      <c r="AF102" s="16" t="e">
        <f>#REF!+AE102</f>
        <v>#REF!</v>
      </c>
      <c r="AG102" s="17">
        <f>C102-SUM(D102:AE102)+G102+W102</f>
        <v>0</v>
      </c>
      <c r="AH102" s="13">
        <v>2.79</v>
      </c>
      <c r="AI102" s="13"/>
      <c r="AJ102" s="1" t="e">
        <f>(C102+#REF!)*#REF!</f>
        <v>#REF!</v>
      </c>
    </row>
    <row r="103" spans="1:36" ht="15">
      <c r="A103" s="11">
        <v>101</v>
      </c>
      <c r="B103" s="41" t="s">
        <v>133</v>
      </c>
      <c r="C103" s="14">
        <v>7.87</v>
      </c>
      <c r="D103" s="14">
        <v>0</v>
      </c>
      <c r="E103" s="14">
        <v>0</v>
      </c>
      <c r="F103" s="14">
        <v>0</v>
      </c>
      <c r="G103" s="42">
        <v>0.58</v>
      </c>
      <c r="H103" s="14">
        <f>AH103-AH103*2%</f>
        <v>0.7448</v>
      </c>
      <c r="I103" s="14">
        <v>0</v>
      </c>
      <c r="J103" s="14">
        <v>0.12</v>
      </c>
      <c r="K103" s="14">
        <v>0</v>
      </c>
      <c r="L103" s="14">
        <v>0.19</v>
      </c>
      <c r="M103" s="14">
        <v>0</v>
      </c>
      <c r="N103" s="14">
        <v>0.16</v>
      </c>
      <c r="O103" s="14">
        <v>0</v>
      </c>
      <c r="P103" s="14">
        <v>0</v>
      </c>
      <c r="Q103" s="14">
        <v>0.04</v>
      </c>
      <c r="R103" s="14">
        <v>0</v>
      </c>
      <c r="S103" s="14">
        <v>0</v>
      </c>
      <c r="T103" s="14">
        <v>0</v>
      </c>
      <c r="U103" s="14">
        <v>0.35</v>
      </c>
      <c r="V103" s="14">
        <f t="shared" si="2"/>
        <v>2.61</v>
      </c>
      <c r="W103" s="42">
        <v>2.03</v>
      </c>
      <c r="X103" s="14">
        <v>0</v>
      </c>
      <c r="Y103" s="14">
        <v>0.85</v>
      </c>
      <c r="Z103" s="14">
        <v>0.34</v>
      </c>
      <c r="AA103" s="14">
        <v>1.64</v>
      </c>
      <c r="AB103" s="14">
        <v>0</v>
      </c>
      <c r="AC103" s="14">
        <v>0</v>
      </c>
      <c r="AD103" s="14">
        <v>0</v>
      </c>
      <c r="AE103" s="15">
        <f>C103-(D103+E103+F103+H103+J103+L103+M103+N103+O103+P103+Q103+R103+S103+T103+U103+V103+Y103+Z103+AA103+AB103+I103+X103+AC103+K103+AD103)</f>
        <v>0.8252000000000006</v>
      </c>
      <c r="AF103" s="16" t="e">
        <f>#REF!+AE103</f>
        <v>#REF!</v>
      </c>
      <c r="AG103" s="17">
        <f>C103-SUM(D103:AE103)+G103+W103</f>
        <v>0</v>
      </c>
      <c r="AH103" s="13">
        <v>0.76</v>
      </c>
      <c r="AI103" s="13"/>
      <c r="AJ103" s="1" t="e">
        <f>(C103+#REF!)*#REF!</f>
        <v>#REF!</v>
      </c>
    </row>
    <row r="104" spans="1:44" ht="15.75" customHeight="1">
      <c r="A104" s="11">
        <v>102</v>
      </c>
      <c r="B104" s="41" t="s">
        <v>134</v>
      </c>
      <c r="C104" s="14">
        <v>15.97</v>
      </c>
      <c r="D104" s="14">
        <v>1.71</v>
      </c>
      <c r="E104" s="14">
        <v>0.34</v>
      </c>
      <c r="F104" s="14">
        <v>0</v>
      </c>
      <c r="G104" s="42">
        <v>0.58</v>
      </c>
      <c r="H104" s="14">
        <v>4.52</v>
      </c>
      <c r="I104" s="14">
        <v>0</v>
      </c>
      <c r="J104" s="14">
        <v>0.12</v>
      </c>
      <c r="K104" s="14">
        <v>0.33</v>
      </c>
      <c r="L104" s="14">
        <v>0.11</v>
      </c>
      <c r="M104" s="14">
        <v>0.54</v>
      </c>
      <c r="N104" s="14">
        <v>0.16</v>
      </c>
      <c r="O104" s="14">
        <v>0</v>
      </c>
      <c r="P104" s="14">
        <v>0.1</v>
      </c>
      <c r="Q104" s="14">
        <v>0.04</v>
      </c>
      <c r="R104" s="14">
        <v>0</v>
      </c>
      <c r="S104" s="14">
        <v>0</v>
      </c>
      <c r="T104" s="14">
        <v>0</v>
      </c>
      <c r="U104" s="14">
        <v>0.43</v>
      </c>
      <c r="V104" s="14">
        <f t="shared" si="2"/>
        <v>2.61</v>
      </c>
      <c r="W104" s="42">
        <v>2.03</v>
      </c>
      <c r="X104" s="14">
        <v>0</v>
      </c>
      <c r="Y104" s="14">
        <v>0.92</v>
      </c>
      <c r="Z104" s="14">
        <v>0.34</v>
      </c>
      <c r="AA104" s="14">
        <v>1.64</v>
      </c>
      <c r="AB104" s="14">
        <v>0</v>
      </c>
      <c r="AC104" s="14">
        <v>0</v>
      </c>
      <c r="AD104" s="14">
        <v>0</v>
      </c>
      <c r="AE104" s="15">
        <f>C104-(D104+E104+F104+H104+J104+L104+M104+N104+O104+P104+Q104+R104+S104+T104+U104+V104+Y104+Z104+AA104+AB104+I104+X104+AC104+K104+AD104)</f>
        <v>2.0600000000000005</v>
      </c>
      <c r="AF104" s="16" t="e">
        <f>#REF!+#REF!</f>
        <v>#REF!</v>
      </c>
      <c r="AG104" s="17">
        <f>C104-SUM(D104:AE104)+G104+W104</f>
        <v>0</v>
      </c>
      <c r="AH104" s="18">
        <v>4.52</v>
      </c>
      <c r="AI104" s="13"/>
      <c r="AJ104" s="1" t="e">
        <f>(C104+#REF!)*#REF!</f>
        <v>#REF!</v>
      </c>
      <c r="AK104" s="3"/>
      <c r="AL104" s="3"/>
      <c r="AM104" s="3"/>
      <c r="AN104" s="3"/>
      <c r="AO104" s="3"/>
      <c r="AP104" s="3"/>
      <c r="AQ104" s="3"/>
      <c r="AR104" s="3"/>
    </row>
    <row r="105" spans="1:36" ht="15">
      <c r="A105" s="11">
        <v>103</v>
      </c>
      <c r="B105" s="41" t="s">
        <v>135</v>
      </c>
      <c r="C105" s="14">
        <v>12.57</v>
      </c>
      <c r="D105" s="14">
        <v>1.58</v>
      </c>
      <c r="E105" s="14">
        <v>0.34</v>
      </c>
      <c r="F105" s="14">
        <v>0</v>
      </c>
      <c r="G105" s="42">
        <v>0.58</v>
      </c>
      <c r="H105" s="14">
        <v>2.77</v>
      </c>
      <c r="I105" s="14">
        <v>0</v>
      </c>
      <c r="J105" s="14">
        <v>0.35</v>
      </c>
      <c r="K105" s="14">
        <v>0</v>
      </c>
      <c r="L105" s="14">
        <v>0.11</v>
      </c>
      <c r="M105" s="14">
        <v>0.54</v>
      </c>
      <c r="N105" s="14">
        <v>0.16</v>
      </c>
      <c r="O105" s="14">
        <v>0</v>
      </c>
      <c r="P105" s="14">
        <v>0.1</v>
      </c>
      <c r="Q105" s="14">
        <v>0.04</v>
      </c>
      <c r="R105" s="14">
        <v>0</v>
      </c>
      <c r="S105" s="14">
        <v>0</v>
      </c>
      <c r="T105" s="14">
        <v>0</v>
      </c>
      <c r="U105" s="14">
        <v>0.43</v>
      </c>
      <c r="V105" s="14">
        <f t="shared" si="2"/>
        <v>2.61</v>
      </c>
      <c r="W105" s="42">
        <v>2.03</v>
      </c>
      <c r="X105" s="14">
        <v>0</v>
      </c>
      <c r="Y105" s="14">
        <v>0.92</v>
      </c>
      <c r="Z105" s="14">
        <v>0.34</v>
      </c>
      <c r="AA105" s="14">
        <v>1.64</v>
      </c>
      <c r="AB105" s="14">
        <v>0</v>
      </c>
      <c r="AC105" s="14">
        <v>0</v>
      </c>
      <c r="AD105" s="14">
        <v>0</v>
      </c>
      <c r="AE105" s="15">
        <f>C105-(D105+E105+F105+H105+J105+L105+M105+N105+O105+P105+Q105+R105+S105+T105+U105+V105+Y105+Z105+AA105+AB105+I105+X105+AC105+K105+AD105)</f>
        <v>0.6400000000000006</v>
      </c>
      <c r="AF105" s="16" t="e">
        <f>#REF!+AE105</f>
        <v>#REF!</v>
      </c>
      <c r="AG105" s="17">
        <f>C105-SUM(D105:AE105)+G105+W105</f>
        <v>0</v>
      </c>
      <c r="AH105" s="13">
        <v>2.77</v>
      </c>
      <c r="AI105" s="13"/>
      <c r="AJ105" s="1" t="e">
        <f>(C105+#REF!)*#REF!</f>
        <v>#REF!</v>
      </c>
    </row>
    <row r="106" spans="1:36" ht="15">
      <c r="A106" s="11">
        <v>104</v>
      </c>
      <c r="B106" s="41" t="s">
        <v>136</v>
      </c>
      <c r="C106" s="14">
        <v>15.55</v>
      </c>
      <c r="D106" s="14">
        <v>1.71</v>
      </c>
      <c r="E106" s="14">
        <v>0.34</v>
      </c>
      <c r="F106" s="14">
        <v>1.14</v>
      </c>
      <c r="G106" s="42">
        <v>0</v>
      </c>
      <c r="H106" s="14">
        <v>3.14</v>
      </c>
      <c r="I106" s="14">
        <v>1.15</v>
      </c>
      <c r="J106" s="14">
        <v>1.36</v>
      </c>
      <c r="K106" s="14">
        <v>0</v>
      </c>
      <c r="L106" s="14">
        <v>0.11</v>
      </c>
      <c r="M106" s="14">
        <v>0.54</v>
      </c>
      <c r="N106" s="14">
        <v>0.16</v>
      </c>
      <c r="O106" s="14">
        <v>0</v>
      </c>
      <c r="P106" s="14">
        <v>0.1</v>
      </c>
      <c r="Q106" s="14">
        <v>0.04</v>
      </c>
      <c r="R106" s="14">
        <v>0</v>
      </c>
      <c r="S106" s="14">
        <v>0</v>
      </c>
      <c r="T106" s="14">
        <v>0</v>
      </c>
      <c r="U106" s="14">
        <v>0.55</v>
      </c>
      <c r="V106" s="14">
        <f t="shared" si="2"/>
        <v>1.63</v>
      </c>
      <c r="W106" s="42">
        <v>1.63</v>
      </c>
      <c r="X106" s="14">
        <f>'[1]КГМ'!K108</f>
        <v>0.519640201445289</v>
      </c>
      <c r="Y106" s="14">
        <v>1.08</v>
      </c>
      <c r="Z106" s="14">
        <v>0.34</v>
      </c>
      <c r="AA106" s="14">
        <v>1.64</v>
      </c>
      <c r="AB106" s="14">
        <v>0</v>
      </c>
      <c r="AC106" s="14">
        <v>0</v>
      </c>
      <c r="AD106" s="14">
        <v>0</v>
      </c>
      <c r="AE106" s="15">
        <f>C106-(D106+E106+F106+H106+J106+L106+M106+N106+O106+P106+Q106+R106+S106+T106+U106+V106+Y106+Z106+AA106+AB106+I106+X106+AC106+K106+AD106)</f>
        <v>0.0003597985547099114</v>
      </c>
      <c r="AF106" s="16" t="e">
        <f>#REF!+AE106</f>
        <v>#REF!</v>
      </c>
      <c r="AG106" s="17">
        <f>C106-SUM(D106:AE106)+G106+W106</f>
        <v>0</v>
      </c>
      <c r="AH106" s="13">
        <v>3.14</v>
      </c>
      <c r="AI106" s="13"/>
      <c r="AJ106" s="1" t="e">
        <f>(C106+#REF!)*#REF!</f>
        <v>#REF!</v>
      </c>
    </row>
    <row r="107" spans="1:44" ht="15">
      <c r="A107" s="11">
        <v>105</v>
      </c>
      <c r="B107" s="41" t="s">
        <v>137</v>
      </c>
      <c r="C107" s="14">
        <v>15.93</v>
      </c>
      <c r="D107" s="14">
        <v>1.71</v>
      </c>
      <c r="E107" s="14">
        <v>0.34</v>
      </c>
      <c r="F107" s="14">
        <v>0</v>
      </c>
      <c r="G107" s="42">
        <v>0.58</v>
      </c>
      <c r="H107" s="14">
        <v>4.52</v>
      </c>
      <c r="I107" s="14">
        <v>0</v>
      </c>
      <c r="J107" s="14">
        <v>0.75</v>
      </c>
      <c r="K107" s="14">
        <v>0.06</v>
      </c>
      <c r="L107" s="14">
        <v>0.11</v>
      </c>
      <c r="M107" s="14">
        <v>0.54</v>
      </c>
      <c r="N107" s="14">
        <v>0.16</v>
      </c>
      <c r="O107" s="14">
        <v>0</v>
      </c>
      <c r="P107" s="14">
        <v>0.1</v>
      </c>
      <c r="Q107" s="14">
        <v>0.04</v>
      </c>
      <c r="R107" s="14">
        <v>0</v>
      </c>
      <c r="S107" s="14">
        <v>0</v>
      </c>
      <c r="T107" s="14">
        <v>0</v>
      </c>
      <c r="U107" s="14">
        <v>0.43</v>
      </c>
      <c r="V107" s="14">
        <f t="shared" si="2"/>
        <v>2.61</v>
      </c>
      <c r="W107" s="42">
        <v>2.03</v>
      </c>
      <c r="X107" s="14">
        <v>0</v>
      </c>
      <c r="Y107" s="14">
        <v>0.92</v>
      </c>
      <c r="Z107" s="14">
        <v>0.34</v>
      </c>
      <c r="AA107" s="14">
        <v>1.64</v>
      </c>
      <c r="AB107" s="14">
        <v>0</v>
      </c>
      <c r="AC107" s="14">
        <v>0</v>
      </c>
      <c r="AD107" s="14">
        <v>0</v>
      </c>
      <c r="AE107" s="15">
        <f>C107-(D107+E107+F107+H107+J107+L107+M107+N107+O107+P107+Q107+R107+S107+T107+U107+V107+Y107+Z107+AA107+AB107+I107+X107+AC107+K107+AD107)</f>
        <v>1.660000000000002</v>
      </c>
      <c r="AF107" s="16" t="e">
        <f>#REF!+AE107</f>
        <v>#REF!</v>
      </c>
      <c r="AG107" s="17">
        <f>C107-SUM(D107:AE107)+G107+W107</f>
        <v>0</v>
      </c>
      <c r="AH107" s="18">
        <v>4.52</v>
      </c>
      <c r="AI107" s="13"/>
      <c r="AJ107" s="1" t="e">
        <f>(C107+#REF!)*#REF!</f>
        <v>#REF!</v>
      </c>
      <c r="AK107" s="3"/>
      <c r="AL107" s="3"/>
      <c r="AM107" s="3"/>
      <c r="AN107" s="3"/>
      <c r="AO107" s="3"/>
      <c r="AP107" s="3"/>
      <c r="AQ107" s="3"/>
      <c r="AR107" s="3"/>
    </row>
    <row r="108" spans="1:44" ht="15">
      <c r="A108" s="11">
        <v>106</v>
      </c>
      <c r="B108" s="41" t="s">
        <v>138</v>
      </c>
      <c r="C108" s="14">
        <v>20.27</v>
      </c>
      <c r="D108" s="14">
        <v>1.71</v>
      </c>
      <c r="E108" s="14">
        <v>0.34</v>
      </c>
      <c r="F108" s="14">
        <v>0</v>
      </c>
      <c r="G108" s="42">
        <v>0.58</v>
      </c>
      <c r="H108" s="14">
        <v>3</v>
      </c>
      <c r="I108" s="14">
        <v>0</v>
      </c>
      <c r="J108" s="14">
        <v>0.5</v>
      </c>
      <c r="K108" s="14">
        <v>0.06</v>
      </c>
      <c r="L108" s="14">
        <v>0.11</v>
      </c>
      <c r="M108" s="14">
        <v>0.54</v>
      </c>
      <c r="N108" s="14">
        <v>0.16</v>
      </c>
      <c r="O108" s="14">
        <v>0</v>
      </c>
      <c r="P108" s="14">
        <v>0</v>
      </c>
      <c r="Q108" s="14">
        <v>0.04</v>
      </c>
      <c r="R108" s="14">
        <v>0</v>
      </c>
      <c r="S108" s="14">
        <v>0</v>
      </c>
      <c r="T108" s="14">
        <v>0</v>
      </c>
      <c r="U108" s="14">
        <v>0.43</v>
      </c>
      <c r="V108" s="14">
        <f t="shared" si="2"/>
        <v>2.61</v>
      </c>
      <c r="W108" s="42">
        <v>2.03</v>
      </c>
      <c r="X108" s="14">
        <v>0</v>
      </c>
      <c r="Y108" s="14">
        <v>0.92</v>
      </c>
      <c r="Z108" s="14">
        <v>0.34</v>
      </c>
      <c r="AA108" s="14">
        <v>1.49</v>
      </c>
      <c r="AB108" s="14">
        <v>0</v>
      </c>
      <c r="AC108" s="14">
        <v>0</v>
      </c>
      <c r="AD108" s="14">
        <v>0</v>
      </c>
      <c r="AE108" s="15">
        <f>C108-(D108+E108+F108+H108+J108+L108+M108+N108+O108+P108+Q108+R108+S108+T108+U108+V108+Y108+Z108+AA108+AB108+I108+X108+AC108+K108+AD108)</f>
        <v>8.02</v>
      </c>
      <c r="AF108" s="16" t="e">
        <f>#REF!+AE108</f>
        <v>#REF!</v>
      </c>
      <c r="AG108" s="17">
        <f>C108-SUM(D108:AE108)+G108+W108</f>
        <v>0</v>
      </c>
      <c r="AH108" s="18">
        <v>3</v>
      </c>
      <c r="AI108" s="13"/>
      <c r="AJ108" s="1" t="e">
        <f>(C108+#REF!)*#REF!</f>
        <v>#REF!</v>
      </c>
      <c r="AK108" s="3"/>
      <c r="AL108" s="3"/>
      <c r="AM108" s="3"/>
      <c r="AN108" s="3"/>
      <c r="AO108" s="3"/>
      <c r="AP108" s="3"/>
      <c r="AQ108" s="3"/>
      <c r="AR108" s="3"/>
    </row>
    <row r="109" spans="1:44" ht="15">
      <c r="A109" s="11">
        <v>107</v>
      </c>
      <c r="B109" s="41" t="s">
        <v>139</v>
      </c>
      <c r="C109" s="14">
        <v>15.93</v>
      </c>
      <c r="D109" s="14">
        <v>1.71</v>
      </c>
      <c r="E109" s="14">
        <v>0.34</v>
      </c>
      <c r="F109" s="14">
        <v>1.14</v>
      </c>
      <c r="G109" s="42">
        <v>0</v>
      </c>
      <c r="H109" s="14">
        <v>4.52</v>
      </c>
      <c r="I109" s="14">
        <v>0</v>
      </c>
      <c r="J109" s="14">
        <v>0.75</v>
      </c>
      <c r="K109" s="14">
        <v>0</v>
      </c>
      <c r="L109" s="14">
        <v>0.11</v>
      </c>
      <c r="M109" s="14">
        <v>0.54</v>
      </c>
      <c r="N109" s="14">
        <v>0.16</v>
      </c>
      <c r="O109" s="14">
        <v>0</v>
      </c>
      <c r="P109" s="14">
        <v>0.1</v>
      </c>
      <c r="Q109" s="14">
        <v>0.04</v>
      </c>
      <c r="R109" s="14">
        <v>0</v>
      </c>
      <c r="S109" s="14">
        <v>0</v>
      </c>
      <c r="T109" s="14">
        <v>0</v>
      </c>
      <c r="U109" s="14">
        <v>0.55</v>
      </c>
      <c r="V109" s="14">
        <f t="shared" si="2"/>
        <v>1.63</v>
      </c>
      <c r="W109" s="42">
        <v>1.63</v>
      </c>
      <c r="X109" s="14">
        <v>0.22</v>
      </c>
      <c r="Y109" s="14">
        <v>1.08</v>
      </c>
      <c r="Z109" s="14">
        <v>0.34</v>
      </c>
      <c r="AA109" s="14">
        <v>1.64</v>
      </c>
      <c r="AB109" s="14">
        <v>0</v>
      </c>
      <c r="AC109" s="14">
        <v>0</v>
      </c>
      <c r="AD109" s="14">
        <v>0</v>
      </c>
      <c r="AE109" s="15">
        <f>C109-(D109+E109+F109+H109+J109+L109+M109+N109+O109+P109+Q109+R109+S109+T109+U109+V109+Y109+Z109+AA109+AB109+I109+X109+AC109+K109+AD109)</f>
        <v>1.0599999999999987</v>
      </c>
      <c r="AF109" s="16" t="e">
        <f>#REF!+AE109</f>
        <v>#REF!</v>
      </c>
      <c r="AG109" s="17">
        <f>C109-SUM(D109:AE109)+G109+W109</f>
        <v>0</v>
      </c>
      <c r="AH109" s="18">
        <v>4.52</v>
      </c>
      <c r="AI109" s="13"/>
      <c r="AJ109" s="1" t="e">
        <f>(C109+#REF!)*#REF!</f>
        <v>#REF!</v>
      </c>
      <c r="AK109" s="3"/>
      <c r="AL109" s="3"/>
      <c r="AM109" s="3"/>
      <c r="AN109" s="3"/>
      <c r="AO109" s="3"/>
      <c r="AP109" s="3"/>
      <c r="AQ109" s="3"/>
      <c r="AR109" s="3"/>
    </row>
    <row r="110" spans="1:44" s="19" customFormat="1" ht="15">
      <c r="A110" s="11">
        <v>108</v>
      </c>
      <c r="B110" s="41" t="s">
        <v>140</v>
      </c>
      <c r="C110" s="14">
        <v>15.26</v>
      </c>
      <c r="D110" s="14">
        <v>3.55</v>
      </c>
      <c r="E110" s="14">
        <v>0.34</v>
      </c>
      <c r="F110" s="14">
        <v>0</v>
      </c>
      <c r="G110" s="42">
        <v>0.58</v>
      </c>
      <c r="H110" s="14">
        <v>3.55</v>
      </c>
      <c r="I110" s="14">
        <v>0</v>
      </c>
      <c r="J110" s="14">
        <v>0.65</v>
      </c>
      <c r="K110" s="14">
        <v>0</v>
      </c>
      <c r="L110" s="14">
        <v>0.11</v>
      </c>
      <c r="M110" s="14">
        <v>0.54</v>
      </c>
      <c r="N110" s="14">
        <v>0.16</v>
      </c>
      <c r="O110" s="14">
        <v>0</v>
      </c>
      <c r="P110" s="14">
        <v>0.1</v>
      </c>
      <c r="Q110" s="14">
        <v>0.04</v>
      </c>
      <c r="R110" s="14">
        <v>0</v>
      </c>
      <c r="S110" s="14">
        <v>0</v>
      </c>
      <c r="T110" s="14">
        <v>0</v>
      </c>
      <c r="U110" s="14">
        <v>0.43</v>
      </c>
      <c r="V110" s="14">
        <f t="shared" si="2"/>
        <v>2.61</v>
      </c>
      <c r="W110" s="42">
        <v>2.03</v>
      </c>
      <c r="X110" s="14">
        <v>0</v>
      </c>
      <c r="Y110" s="14">
        <v>0.92</v>
      </c>
      <c r="Z110" s="14">
        <v>0.34</v>
      </c>
      <c r="AA110" s="14">
        <v>1.64</v>
      </c>
      <c r="AB110" s="14">
        <v>0</v>
      </c>
      <c r="AC110" s="14">
        <v>0</v>
      </c>
      <c r="AD110" s="14">
        <v>0</v>
      </c>
      <c r="AE110" s="15">
        <f>C110-(D110+E110+F110+H110+J110+L110+M110+N110+O110+P110+Q110+R110+S110+T110+U110+V110+Y110+Z110+AA110+AB110+I110+X110+AC110+K110+AD110)</f>
        <v>0.2800000000000029</v>
      </c>
      <c r="AF110" s="16" t="e">
        <f>#REF!+AE110</f>
        <v>#REF!</v>
      </c>
      <c r="AG110" s="17">
        <f>C110-SUM(D110:AE110)+G110+W110</f>
        <v>0</v>
      </c>
      <c r="AH110" s="13">
        <v>3.55</v>
      </c>
      <c r="AI110" s="13"/>
      <c r="AJ110" s="1" t="e">
        <f>(C110+#REF!)*#REF!</f>
        <v>#REF!</v>
      </c>
      <c r="AK110" s="2"/>
      <c r="AL110" s="2"/>
      <c r="AM110" s="2"/>
      <c r="AN110" s="2"/>
      <c r="AO110" s="2"/>
      <c r="AP110" s="2"/>
      <c r="AQ110" s="2"/>
      <c r="AR110" s="2"/>
    </row>
    <row r="111" spans="1:44" s="19" customFormat="1" ht="15">
      <c r="A111" s="11">
        <v>109</v>
      </c>
      <c r="B111" s="41" t="s">
        <v>141</v>
      </c>
      <c r="C111" s="14">
        <v>7.41</v>
      </c>
      <c r="D111" s="14">
        <v>0</v>
      </c>
      <c r="E111" s="14">
        <v>0.34</v>
      </c>
      <c r="F111" s="14">
        <v>0</v>
      </c>
      <c r="G111" s="42">
        <v>0.58</v>
      </c>
      <c r="H111" s="14">
        <f aca="true" t="shared" si="4" ref="H111:H117">AH111-AH111*2%</f>
        <v>1.5092</v>
      </c>
      <c r="I111" s="14">
        <v>0</v>
      </c>
      <c r="J111" s="14">
        <v>0.28</v>
      </c>
      <c r="K111" s="14">
        <v>0</v>
      </c>
      <c r="L111" s="14">
        <v>0.19</v>
      </c>
      <c r="M111" s="14">
        <v>0</v>
      </c>
      <c r="N111" s="14">
        <v>0.16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0.12</v>
      </c>
      <c r="V111" s="14">
        <f t="shared" si="2"/>
        <v>2.61</v>
      </c>
      <c r="W111" s="42">
        <v>2.03</v>
      </c>
      <c r="X111" s="14">
        <v>0</v>
      </c>
      <c r="Y111" s="14">
        <v>0.76</v>
      </c>
      <c r="Z111" s="14">
        <v>0.34</v>
      </c>
      <c r="AA111" s="14">
        <v>1.1</v>
      </c>
      <c r="AB111" s="14">
        <v>0</v>
      </c>
      <c r="AC111" s="14">
        <v>0</v>
      </c>
      <c r="AD111" s="14">
        <v>0</v>
      </c>
      <c r="AE111" s="15">
        <f>C111-(D111+E111+F111+H111+J111+L111+M111+N111+O111+P111+Q111+R111+S111+T111+U111+V111+Y111+Z111+AA111+AB111+I111+X111+AC111+K111+AD111)</f>
        <v>0.0007999999999999119</v>
      </c>
      <c r="AF111" s="16" t="e">
        <f>#REF!+AE111</f>
        <v>#REF!</v>
      </c>
      <c r="AG111" s="17">
        <f>C111-SUM(D111:AE111)+G111+W111</f>
        <v>0</v>
      </c>
      <c r="AH111" s="13">
        <v>1.54</v>
      </c>
      <c r="AI111" s="13"/>
      <c r="AJ111" s="1" t="e">
        <f>(C111+#REF!)*#REF!</f>
        <v>#REF!</v>
      </c>
      <c r="AK111" s="2"/>
      <c r="AL111" s="2"/>
      <c r="AM111" s="2"/>
      <c r="AN111" s="2"/>
      <c r="AO111" s="2"/>
      <c r="AP111" s="2"/>
      <c r="AQ111" s="2"/>
      <c r="AR111" s="2"/>
    </row>
    <row r="112" spans="1:44" s="19" customFormat="1" ht="15">
      <c r="A112" s="11">
        <v>110</v>
      </c>
      <c r="B112" s="41" t="s">
        <v>142</v>
      </c>
      <c r="C112" s="14">
        <v>7.41</v>
      </c>
      <c r="D112" s="14">
        <v>0</v>
      </c>
      <c r="E112" s="14">
        <v>0.34</v>
      </c>
      <c r="F112" s="14">
        <v>0</v>
      </c>
      <c r="G112" s="42">
        <v>0.58</v>
      </c>
      <c r="H112" s="14">
        <f t="shared" si="4"/>
        <v>1.5092</v>
      </c>
      <c r="I112" s="14">
        <v>0</v>
      </c>
      <c r="J112" s="14">
        <v>0.28</v>
      </c>
      <c r="K112" s="14">
        <v>0</v>
      </c>
      <c r="L112" s="14">
        <v>0.19</v>
      </c>
      <c r="M112" s="14">
        <v>0</v>
      </c>
      <c r="N112" s="14">
        <v>0.16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0.12</v>
      </c>
      <c r="V112" s="14">
        <f t="shared" si="2"/>
        <v>2.61</v>
      </c>
      <c r="W112" s="42">
        <v>2.03</v>
      </c>
      <c r="X112" s="14">
        <v>0</v>
      </c>
      <c r="Y112" s="14">
        <v>0.76</v>
      </c>
      <c r="Z112" s="14">
        <v>0.34</v>
      </c>
      <c r="AA112" s="14">
        <v>1.1</v>
      </c>
      <c r="AB112" s="14">
        <v>0</v>
      </c>
      <c r="AC112" s="14">
        <v>0</v>
      </c>
      <c r="AD112" s="14">
        <v>0</v>
      </c>
      <c r="AE112" s="15">
        <f>C112-(D112+E112+F112+H112+J112+L112+M112+N112+O112+P112+Q112+R112+S112+T112+U112+V112+Y112+Z112+AA112+AB112+I112+X112+AC112+K112+AD112)</f>
        <v>0.0007999999999999119</v>
      </c>
      <c r="AF112" s="16" t="e">
        <f>#REF!+AE112</f>
        <v>#REF!</v>
      </c>
      <c r="AG112" s="17">
        <f>C112-SUM(D112:AE112)+G112+W112</f>
        <v>0</v>
      </c>
      <c r="AH112" s="13">
        <v>1.54</v>
      </c>
      <c r="AI112" s="13"/>
      <c r="AJ112" s="1" t="e">
        <f>(C112+#REF!)*#REF!</f>
        <v>#REF!</v>
      </c>
      <c r="AK112" s="2"/>
      <c r="AL112" s="2"/>
      <c r="AM112" s="2"/>
      <c r="AN112" s="2"/>
      <c r="AO112" s="2"/>
      <c r="AP112" s="2"/>
      <c r="AQ112" s="2"/>
      <c r="AR112" s="2"/>
    </row>
    <row r="113" spans="1:44" s="19" customFormat="1" ht="15">
      <c r="A113" s="11">
        <v>111</v>
      </c>
      <c r="B113" s="41" t="s">
        <v>143</v>
      </c>
      <c r="C113" s="14">
        <v>7.41</v>
      </c>
      <c r="D113" s="14">
        <v>0</v>
      </c>
      <c r="E113" s="14">
        <v>0.34</v>
      </c>
      <c r="F113" s="14">
        <v>0</v>
      </c>
      <c r="G113" s="42">
        <v>0.58</v>
      </c>
      <c r="H113" s="14">
        <f t="shared" si="4"/>
        <v>1.5092</v>
      </c>
      <c r="I113" s="14">
        <v>0</v>
      </c>
      <c r="J113" s="14">
        <v>0.28</v>
      </c>
      <c r="K113" s="14">
        <v>0</v>
      </c>
      <c r="L113" s="14">
        <v>0.19</v>
      </c>
      <c r="M113" s="14">
        <v>0</v>
      </c>
      <c r="N113" s="14">
        <v>0.16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0.12</v>
      </c>
      <c r="V113" s="14">
        <f t="shared" si="2"/>
        <v>2.61</v>
      </c>
      <c r="W113" s="42">
        <v>2.03</v>
      </c>
      <c r="X113" s="14">
        <v>0</v>
      </c>
      <c r="Y113" s="14">
        <v>0.76</v>
      </c>
      <c r="Z113" s="14">
        <v>0.34</v>
      </c>
      <c r="AA113" s="14">
        <v>1.1</v>
      </c>
      <c r="AB113" s="14">
        <v>0</v>
      </c>
      <c r="AC113" s="14">
        <v>0</v>
      </c>
      <c r="AD113" s="14">
        <v>0</v>
      </c>
      <c r="AE113" s="15">
        <f>C113-(D113+E113+F113+H113+J113+L113+M113+N113+O113+P113+Q113+R113+S113+T113+U113+V113+Y113+Z113+AA113+AB113+I113+X113+AC113+K113+AD113)</f>
        <v>0.0007999999999999119</v>
      </c>
      <c r="AF113" s="16" t="e">
        <f>#REF!+AE113</f>
        <v>#REF!</v>
      </c>
      <c r="AG113" s="17">
        <f>C113-SUM(D113:AE113)+G113+W113</f>
        <v>0</v>
      </c>
      <c r="AH113" s="13">
        <v>1.54</v>
      </c>
      <c r="AI113" s="13"/>
      <c r="AJ113" s="1" t="e">
        <f>(C113+#REF!)*#REF!</f>
        <v>#REF!</v>
      </c>
      <c r="AK113" s="2"/>
      <c r="AL113" s="2"/>
      <c r="AM113" s="2"/>
      <c r="AN113" s="2"/>
      <c r="AO113" s="2"/>
      <c r="AP113" s="2"/>
      <c r="AQ113" s="2"/>
      <c r="AR113" s="2"/>
    </row>
    <row r="114" spans="1:44" s="19" customFormat="1" ht="15">
      <c r="A114" s="11">
        <v>112</v>
      </c>
      <c r="B114" s="41" t="s">
        <v>144</v>
      </c>
      <c r="C114" s="14">
        <v>6.61</v>
      </c>
      <c r="D114" s="14">
        <v>0</v>
      </c>
      <c r="E114" s="14">
        <v>0.34</v>
      </c>
      <c r="F114" s="14">
        <v>0</v>
      </c>
      <c r="G114" s="42">
        <v>0.58</v>
      </c>
      <c r="H114" s="14">
        <f t="shared" si="4"/>
        <v>0.784</v>
      </c>
      <c r="I114" s="14">
        <v>0</v>
      </c>
      <c r="J114" s="14">
        <v>0.17</v>
      </c>
      <c r="K114" s="14">
        <v>0</v>
      </c>
      <c r="L114" s="14">
        <v>0.19</v>
      </c>
      <c r="M114" s="14">
        <v>0</v>
      </c>
      <c r="N114" s="14">
        <v>0.16</v>
      </c>
      <c r="O114" s="14">
        <v>0</v>
      </c>
      <c r="P114" s="14">
        <v>0</v>
      </c>
      <c r="Q114" s="14">
        <v>0.04</v>
      </c>
      <c r="R114" s="14">
        <v>0</v>
      </c>
      <c r="S114" s="14">
        <v>0</v>
      </c>
      <c r="T114" s="14">
        <v>0</v>
      </c>
      <c r="U114" s="14">
        <v>0.12</v>
      </c>
      <c r="V114" s="14">
        <f t="shared" si="2"/>
        <v>2.61</v>
      </c>
      <c r="W114" s="42">
        <v>2.03</v>
      </c>
      <c r="X114" s="14">
        <v>0</v>
      </c>
      <c r="Y114" s="14">
        <v>0.76</v>
      </c>
      <c r="Z114" s="14">
        <v>0.34</v>
      </c>
      <c r="AA114" s="14">
        <v>1.1</v>
      </c>
      <c r="AB114" s="14">
        <v>0</v>
      </c>
      <c r="AC114" s="14">
        <v>0</v>
      </c>
      <c r="AD114" s="14">
        <v>0</v>
      </c>
      <c r="AE114" s="15">
        <f>C114-(D114+E114+F114+H114+J114+L114+M114+N114+O114+P114+Q114+R114+S114+T114+U114+V114+Y114+Z114+AA114+AB114+I114+X114+AC114+K114+AD114)</f>
        <v>-0.003999999999998671</v>
      </c>
      <c r="AF114" s="16" t="e">
        <f>#REF!+AE114</f>
        <v>#REF!</v>
      </c>
      <c r="AG114" s="17">
        <f>C114-SUM(D114:AE114)+G114+W114</f>
        <v>0</v>
      </c>
      <c r="AH114" s="13">
        <v>0.8</v>
      </c>
      <c r="AI114" s="13"/>
      <c r="AJ114" s="1" t="e">
        <f>(C114+#REF!)*#REF!</f>
        <v>#REF!</v>
      </c>
      <c r="AK114" s="2"/>
      <c r="AL114" s="2"/>
      <c r="AM114" s="2"/>
      <c r="AN114" s="2"/>
      <c r="AO114" s="2"/>
      <c r="AP114" s="2"/>
      <c r="AQ114" s="2"/>
      <c r="AR114" s="2"/>
    </row>
    <row r="115" spans="1:44" s="19" customFormat="1" ht="15">
      <c r="A115" s="11">
        <v>113</v>
      </c>
      <c r="B115" s="41" t="s">
        <v>145</v>
      </c>
      <c r="C115" s="14">
        <v>7.41</v>
      </c>
      <c r="D115" s="14">
        <v>0</v>
      </c>
      <c r="E115" s="14">
        <v>0.34</v>
      </c>
      <c r="F115" s="14">
        <v>0</v>
      </c>
      <c r="G115" s="42">
        <v>0.58</v>
      </c>
      <c r="H115" s="14">
        <f t="shared" si="4"/>
        <v>1.5092</v>
      </c>
      <c r="I115" s="14">
        <v>0</v>
      </c>
      <c r="J115" s="14">
        <v>0.28</v>
      </c>
      <c r="K115" s="14">
        <v>0</v>
      </c>
      <c r="L115" s="14">
        <v>0.19</v>
      </c>
      <c r="M115" s="14">
        <v>0</v>
      </c>
      <c r="N115" s="14">
        <v>0.16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0.12</v>
      </c>
      <c r="V115" s="14">
        <f t="shared" si="2"/>
        <v>2.61</v>
      </c>
      <c r="W115" s="42">
        <v>2.03</v>
      </c>
      <c r="X115" s="14">
        <v>0</v>
      </c>
      <c r="Y115" s="14">
        <v>0.76</v>
      </c>
      <c r="Z115" s="14">
        <v>0.34</v>
      </c>
      <c r="AA115" s="14">
        <v>1.1</v>
      </c>
      <c r="AB115" s="14">
        <v>0</v>
      </c>
      <c r="AC115" s="14">
        <v>0</v>
      </c>
      <c r="AD115" s="14">
        <v>0</v>
      </c>
      <c r="AE115" s="15">
        <f>C115-(D115+E115+F115+H115+J115+L115+M115+N115+O115+P115+Q115+R115+S115+T115+U115+V115+Y115+Z115+AA115+AB115+I115+X115+AC115+K115+AD115)</f>
        <v>0.0007999999999999119</v>
      </c>
      <c r="AF115" s="16" t="e">
        <f>#REF!+AE115</f>
        <v>#REF!</v>
      </c>
      <c r="AG115" s="17">
        <f>C115-SUM(D115:AE115)+G115+W115</f>
        <v>0</v>
      </c>
      <c r="AH115" s="13">
        <v>1.54</v>
      </c>
      <c r="AI115" s="13"/>
      <c r="AJ115" s="1" t="e">
        <f>(C115+#REF!)*#REF!</f>
        <v>#REF!</v>
      </c>
      <c r="AK115" s="2"/>
      <c r="AL115" s="2"/>
      <c r="AM115" s="2"/>
      <c r="AN115" s="2"/>
      <c r="AO115" s="2"/>
      <c r="AP115" s="2"/>
      <c r="AQ115" s="2"/>
      <c r="AR115" s="2"/>
    </row>
    <row r="116" spans="1:44" s="19" customFormat="1" ht="15">
      <c r="A116" s="11">
        <v>114</v>
      </c>
      <c r="B116" s="41" t="s">
        <v>146</v>
      </c>
      <c r="C116" s="14">
        <v>12.57</v>
      </c>
      <c r="D116" s="14">
        <v>0.74</v>
      </c>
      <c r="E116" s="14">
        <v>0.34</v>
      </c>
      <c r="F116" s="14">
        <v>0</v>
      </c>
      <c r="G116" s="42">
        <v>0.58</v>
      </c>
      <c r="H116" s="14">
        <f t="shared" si="4"/>
        <v>3.675</v>
      </c>
      <c r="I116" s="14">
        <v>0.1</v>
      </c>
      <c r="J116" s="14">
        <v>0.75</v>
      </c>
      <c r="K116" s="14">
        <v>0</v>
      </c>
      <c r="L116" s="14">
        <v>0.19</v>
      </c>
      <c r="M116" s="14">
        <v>0.54</v>
      </c>
      <c r="N116" s="14">
        <v>0.16</v>
      </c>
      <c r="O116" s="14">
        <v>0</v>
      </c>
      <c r="P116" s="14">
        <v>0.1</v>
      </c>
      <c r="Q116" s="14">
        <v>0.04</v>
      </c>
      <c r="R116" s="14">
        <v>0</v>
      </c>
      <c r="S116" s="14">
        <v>0</v>
      </c>
      <c r="T116" s="14">
        <v>0</v>
      </c>
      <c r="U116" s="14">
        <v>0.43</v>
      </c>
      <c r="V116" s="14">
        <f t="shared" si="2"/>
        <v>2.61</v>
      </c>
      <c r="W116" s="42">
        <v>2.03</v>
      </c>
      <c r="X116" s="14">
        <v>0</v>
      </c>
      <c r="Y116" s="14">
        <v>0.92</v>
      </c>
      <c r="Z116" s="14">
        <v>0.34</v>
      </c>
      <c r="AA116" s="14">
        <v>1.64</v>
      </c>
      <c r="AB116" s="14">
        <v>0</v>
      </c>
      <c r="AC116" s="14">
        <v>0</v>
      </c>
      <c r="AD116" s="14">
        <v>0</v>
      </c>
      <c r="AE116" s="15">
        <f>C116-(D116+E116+F116+H116+J116+L116+M116+N116+O116+P116+Q116+R116+S116+T116+U116+V116+Y116+Z116+AA116+AB116+I116+X116+AC116+K116+AD116)</f>
        <v>-0.004999999999999005</v>
      </c>
      <c r="AF116" s="16" t="e">
        <f>#REF!+AE116</f>
        <v>#REF!</v>
      </c>
      <c r="AG116" s="17">
        <f>C116-SUM(D116:AE116)+G116+W116</f>
        <v>0</v>
      </c>
      <c r="AH116" s="13">
        <v>3.75</v>
      </c>
      <c r="AI116" s="13"/>
      <c r="AJ116" s="1" t="e">
        <f>(C116+#REF!)*#REF!</f>
        <v>#REF!</v>
      </c>
      <c r="AK116" s="2"/>
      <c r="AL116" s="2"/>
      <c r="AM116" s="2"/>
      <c r="AN116" s="2"/>
      <c r="AO116" s="2"/>
      <c r="AP116" s="2"/>
      <c r="AQ116" s="2"/>
      <c r="AR116" s="2"/>
    </row>
    <row r="117" spans="1:44" s="19" customFormat="1" ht="13.5" customHeight="1">
      <c r="A117" s="11">
        <v>115</v>
      </c>
      <c r="B117" s="41" t="s">
        <v>147</v>
      </c>
      <c r="C117" s="14">
        <v>14.1</v>
      </c>
      <c r="D117" s="14">
        <v>2.73</v>
      </c>
      <c r="E117" s="14">
        <v>0.34</v>
      </c>
      <c r="F117" s="14">
        <v>0</v>
      </c>
      <c r="G117" s="42">
        <v>0.58</v>
      </c>
      <c r="H117" s="14">
        <f t="shared" si="4"/>
        <v>3.1066</v>
      </c>
      <c r="I117" s="14">
        <v>0</v>
      </c>
      <c r="J117" s="14">
        <v>0.87</v>
      </c>
      <c r="K117" s="14">
        <v>0</v>
      </c>
      <c r="L117" s="14">
        <v>0.19</v>
      </c>
      <c r="M117" s="14">
        <v>0</v>
      </c>
      <c r="N117" s="14">
        <v>0.16</v>
      </c>
      <c r="O117" s="14">
        <v>0</v>
      </c>
      <c r="P117" s="14">
        <v>0.1</v>
      </c>
      <c r="Q117" s="14">
        <v>0.04</v>
      </c>
      <c r="R117" s="14">
        <v>0</v>
      </c>
      <c r="S117" s="14">
        <v>0</v>
      </c>
      <c r="T117" s="14">
        <v>0</v>
      </c>
      <c r="U117" s="14">
        <v>0.43</v>
      </c>
      <c r="V117" s="14">
        <f t="shared" si="2"/>
        <v>2.61</v>
      </c>
      <c r="W117" s="42">
        <v>2.03</v>
      </c>
      <c r="X117" s="14">
        <v>0</v>
      </c>
      <c r="Y117" s="14">
        <v>0.92</v>
      </c>
      <c r="Z117" s="14">
        <v>0.34</v>
      </c>
      <c r="AA117" s="14">
        <v>1.64</v>
      </c>
      <c r="AB117" s="14">
        <v>0</v>
      </c>
      <c r="AC117" s="14">
        <v>0</v>
      </c>
      <c r="AD117" s="14">
        <v>0</v>
      </c>
      <c r="AE117" s="15">
        <f>C117-(D117+E117+F117+H117+J117+L117+M117+N117+O117+P117+Q117+R117+S117+T117+U117+V117+Y117+Z117+AA117+AB117+I117+X117+AC117+K117+AD117)</f>
        <v>0.6234000000000002</v>
      </c>
      <c r="AF117" s="16" t="e">
        <f>#REF!+AE117</f>
        <v>#REF!</v>
      </c>
      <c r="AG117" s="17">
        <f>C117-SUM(D117:AE117)+G117+W117</f>
        <v>0</v>
      </c>
      <c r="AH117" s="13">
        <v>3.17</v>
      </c>
      <c r="AI117" s="13"/>
      <c r="AJ117" s="1" t="e">
        <f>(C117+#REF!)*#REF!</f>
        <v>#REF!</v>
      </c>
      <c r="AK117" s="2"/>
      <c r="AL117" s="2"/>
      <c r="AM117" s="2"/>
      <c r="AN117" s="2"/>
      <c r="AO117" s="2"/>
      <c r="AP117" s="2"/>
      <c r="AQ117" s="2"/>
      <c r="AR117" s="2"/>
    </row>
    <row r="118" spans="1:36" s="19" customFormat="1" ht="15">
      <c r="A118" s="11">
        <v>116</v>
      </c>
      <c r="B118" s="41" t="s">
        <v>148</v>
      </c>
      <c r="C118" s="14">
        <v>15.29</v>
      </c>
      <c r="D118" s="14">
        <v>1.52</v>
      </c>
      <c r="E118" s="14">
        <v>0.34</v>
      </c>
      <c r="F118" s="14">
        <v>0</v>
      </c>
      <c r="G118" s="42">
        <v>0.58</v>
      </c>
      <c r="H118" s="14">
        <v>3.6</v>
      </c>
      <c r="I118" s="14">
        <v>0</v>
      </c>
      <c r="J118" s="14">
        <v>0</v>
      </c>
      <c r="K118" s="14">
        <v>0.24</v>
      </c>
      <c r="L118" s="14">
        <v>0.19</v>
      </c>
      <c r="M118" s="14">
        <v>0.54</v>
      </c>
      <c r="N118" s="14">
        <v>0.16</v>
      </c>
      <c r="O118" s="14">
        <v>0</v>
      </c>
      <c r="P118" s="14">
        <v>0.12</v>
      </c>
      <c r="Q118" s="14">
        <v>0.05</v>
      </c>
      <c r="R118" s="14">
        <v>0</v>
      </c>
      <c r="S118" s="14">
        <v>0</v>
      </c>
      <c r="T118" s="14">
        <v>0</v>
      </c>
      <c r="U118" s="14">
        <v>0.43</v>
      </c>
      <c r="V118" s="14">
        <f t="shared" si="2"/>
        <v>2.61</v>
      </c>
      <c r="W118" s="42">
        <v>2.03</v>
      </c>
      <c r="X118" s="14">
        <v>0</v>
      </c>
      <c r="Y118" s="14">
        <v>0.92</v>
      </c>
      <c r="Z118" s="14">
        <v>0.34</v>
      </c>
      <c r="AA118" s="14">
        <v>1.64</v>
      </c>
      <c r="AB118" s="14">
        <v>0</v>
      </c>
      <c r="AC118" s="14">
        <v>0</v>
      </c>
      <c r="AD118" s="14">
        <v>0</v>
      </c>
      <c r="AE118" s="15">
        <f>C118-(D118+E118+F118+H118+J118+L118+M118+N118+O118+P118+Q118+R118+S118+T118+U118+V118+Y118+Z118+AA118+AB118+I118+X118+AC118+K118+AD118)</f>
        <v>2.589999999999998</v>
      </c>
      <c r="AF118" s="16" t="e">
        <f>#REF!+AE118</f>
        <v>#REF!</v>
      </c>
      <c r="AG118" s="17">
        <f>C118-SUM(D118:AE118)+G118+W118</f>
        <v>0</v>
      </c>
      <c r="AH118" s="13">
        <v>3.6</v>
      </c>
      <c r="AI118" s="13"/>
      <c r="AJ118" s="1" t="e">
        <f>(C118+#REF!)*#REF!</f>
        <v>#REF!</v>
      </c>
    </row>
    <row r="119" spans="1:36" s="19" customFormat="1" ht="15">
      <c r="A119" s="11">
        <v>117</v>
      </c>
      <c r="B119" s="41" t="s">
        <v>149</v>
      </c>
      <c r="C119" s="14">
        <v>15.27</v>
      </c>
      <c r="D119" s="14">
        <v>1.62</v>
      </c>
      <c r="E119" s="14">
        <v>0.34</v>
      </c>
      <c r="F119" s="14">
        <v>0</v>
      </c>
      <c r="G119" s="42">
        <v>0.58</v>
      </c>
      <c r="H119" s="14">
        <v>3.53</v>
      </c>
      <c r="I119" s="14">
        <v>0</v>
      </c>
      <c r="J119" s="14">
        <v>0.61</v>
      </c>
      <c r="K119" s="14">
        <v>0.34</v>
      </c>
      <c r="L119" s="14">
        <v>0.19</v>
      </c>
      <c r="M119" s="14">
        <v>0.54</v>
      </c>
      <c r="N119" s="14">
        <v>0.16</v>
      </c>
      <c r="O119" s="14">
        <v>0</v>
      </c>
      <c r="P119" s="14">
        <v>0.1</v>
      </c>
      <c r="Q119" s="14">
        <v>0.04</v>
      </c>
      <c r="R119" s="14">
        <v>0</v>
      </c>
      <c r="S119" s="14">
        <v>0</v>
      </c>
      <c r="T119" s="14">
        <v>0</v>
      </c>
      <c r="U119" s="14">
        <v>0.43</v>
      </c>
      <c r="V119" s="14">
        <f t="shared" si="2"/>
        <v>2.61</v>
      </c>
      <c r="W119" s="42">
        <v>2.03</v>
      </c>
      <c r="X119" s="14">
        <v>0</v>
      </c>
      <c r="Y119" s="14">
        <v>0.92</v>
      </c>
      <c r="Z119" s="14">
        <v>0.34</v>
      </c>
      <c r="AA119" s="14">
        <v>1.64</v>
      </c>
      <c r="AB119" s="14">
        <v>0</v>
      </c>
      <c r="AC119" s="14">
        <v>0</v>
      </c>
      <c r="AD119" s="14">
        <v>0</v>
      </c>
      <c r="AE119" s="15">
        <f>C119-(D119+E119+F119+H119+J119+L119+M119+N119+O119+P119+Q119+R119+S119+T119+U119+V119+Y119+Z119+AA119+AB119+I119+X119+AC119+K119+AD119)</f>
        <v>1.8599999999999994</v>
      </c>
      <c r="AF119" s="16" t="e">
        <f>#REF!+AE119</f>
        <v>#REF!</v>
      </c>
      <c r="AG119" s="17">
        <f>C119-SUM(D119:AE119)+G119+W119</f>
        <v>0</v>
      </c>
      <c r="AH119" s="13">
        <v>3.53</v>
      </c>
      <c r="AI119" s="13"/>
      <c r="AJ119" s="1" t="e">
        <f>(C119+#REF!)*#REF!</f>
        <v>#REF!</v>
      </c>
    </row>
    <row r="120" spans="1:44" s="19" customFormat="1" ht="15">
      <c r="A120" s="11">
        <v>118</v>
      </c>
      <c r="B120" s="41" t="s">
        <v>150</v>
      </c>
      <c r="C120" s="14">
        <v>14.59</v>
      </c>
      <c r="D120" s="14">
        <v>1.59</v>
      </c>
      <c r="E120" s="14">
        <v>0.34</v>
      </c>
      <c r="F120" s="14">
        <v>0</v>
      </c>
      <c r="G120" s="42">
        <v>0.58</v>
      </c>
      <c r="H120" s="14">
        <f>AH120-AH120*2%</f>
        <v>2.3127999999999997</v>
      </c>
      <c r="I120" s="14">
        <v>0</v>
      </c>
      <c r="J120" s="14">
        <v>0.61</v>
      </c>
      <c r="K120" s="14">
        <v>0</v>
      </c>
      <c r="L120" s="14">
        <v>0.19</v>
      </c>
      <c r="M120" s="14">
        <v>0</v>
      </c>
      <c r="N120" s="14">
        <v>0.16</v>
      </c>
      <c r="O120" s="14">
        <v>0</v>
      </c>
      <c r="P120" s="14">
        <v>0.1</v>
      </c>
      <c r="Q120" s="14">
        <v>0.04</v>
      </c>
      <c r="R120" s="14">
        <v>0</v>
      </c>
      <c r="S120" s="14">
        <v>0</v>
      </c>
      <c r="T120" s="14">
        <v>0</v>
      </c>
      <c r="U120" s="14">
        <v>0.43</v>
      </c>
      <c r="V120" s="14">
        <f t="shared" si="2"/>
        <v>2.61</v>
      </c>
      <c r="W120" s="42">
        <v>2.03</v>
      </c>
      <c r="X120" s="14">
        <v>0</v>
      </c>
      <c r="Y120" s="14">
        <v>0.92</v>
      </c>
      <c r="Z120" s="14">
        <v>0.34</v>
      </c>
      <c r="AA120" s="14">
        <v>1.64</v>
      </c>
      <c r="AB120" s="14">
        <v>0</v>
      </c>
      <c r="AC120" s="14">
        <v>0</v>
      </c>
      <c r="AD120" s="14">
        <f>'[2]Диаг-ка ВДГО'!H53</f>
        <v>0.7886573963868614</v>
      </c>
      <c r="AE120" s="15">
        <f>C120-(D120+E120+F120+H120+J120+L120+M120+N120+O120+P120+Q120+R120+S120+T120+U120+V120+Y120+Z120+AA120+AB120+I120+X120+AC120+K120+AD120)</f>
        <v>2.518542603613138</v>
      </c>
      <c r="AF120" s="16" t="e">
        <f>#REF!+AE120</f>
        <v>#REF!</v>
      </c>
      <c r="AG120" s="17">
        <f>C120-SUM(D120:AE120)+G120+W120</f>
        <v>0</v>
      </c>
      <c r="AH120" s="13">
        <v>2.36</v>
      </c>
      <c r="AI120" s="13"/>
      <c r="AJ120" s="1" t="e">
        <f>(C120+#REF!)*#REF!</f>
        <v>#REF!</v>
      </c>
      <c r="AK120" s="2"/>
      <c r="AL120" s="2"/>
      <c r="AM120" s="2"/>
      <c r="AN120" s="2"/>
      <c r="AO120" s="2"/>
      <c r="AP120" s="2"/>
      <c r="AQ120" s="2"/>
      <c r="AR120" s="2"/>
    </row>
    <row r="121" spans="1:36" s="19" customFormat="1" ht="15">
      <c r="A121" s="11">
        <v>119</v>
      </c>
      <c r="B121" s="41" t="s">
        <v>151</v>
      </c>
      <c r="C121" s="14">
        <v>21.28</v>
      </c>
      <c r="D121" s="14">
        <v>1.41</v>
      </c>
      <c r="E121" s="14">
        <v>0.34</v>
      </c>
      <c r="F121" s="14">
        <v>1.14</v>
      </c>
      <c r="G121" s="42">
        <v>0</v>
      </c>
      <c r="H121" s="14">
        <v>4.51</v>
      </c>
      <c r="I121" s="14">
        <v>0</v>
      </c>
      <c r="J121" s="14">
        <v>0.5</v>
      </c>
      <c r="K121" s="14">
        <v>0.16</v>
      </c>
      <c r="L121" s="14">
        <v>0.19</v>
      </c>
      <c r="M121" s="14">
        <v>0.54</v>
      </c>
      <c r="N121" s="14">
        <v>0.16</v>
      </c>
      <c r="O121" s="14">
        <v>0</v>
      </c>
      <c r="P121" s="14">
        <v>0.1</v>
      </c>
      <c r="Q121" s="14">
        <v>0.04</v>
      </c>
      <c r="R121" s="14">
        <f>'[2]Лифт-2015'!G16</f>
        <v>2.4166170288220856</v>
      </c>
      <c r="S121" s="14">
        <f>'[1]Лифт-2015'!L16</f>
        <v>0</v>
      </c>
      <c r="T121" s="14">
        <f>'[1]Лифт-2015'!P16</f>
        <v>0.046625143031592625</v>
      </c>
      <c r="U121" s="14">
        <v>0.94</v>
      </c>
      <c r="V121" s="14">
        <f t="shared" si="2"/>
        <v>1.63</v>
      </c>
      <c r="W121" s="42">
        <v>1.63</v>
      </c>
      <c r="X121" s="14">
        <f>'[1]КГМ'!K123</f>
        <v>0.4665729685869943</v>
      </c>
      <c r="Y121" s="14">
        <v>1.22</v>
      </c>
      <c r="Z121" s="14">
        <v>0.34</v>
      </c>
      <c r="AA121" s="14">
        <v>2.2</v>
      </c>
      <c r="AB121" s="14">
        <v>0</v>
      </c>
      <c r="AC121" s="14">
        <v>0.03</v>
      </c>
      <c r="AD121" s="14">
        <v>0.84</v>
      </c>
      <c r="AE121" s="15">
        <f>C121-(D121+E121+F121+H121+J121+L121+M121+N121+O121+P121+Q121+R121+S121+T121+U121+V121+Y121+Z121+AA121+AB121+I121+X121+AC121+K121+AD121)</f>
        <v>2.060184859559328</v>
      </c>
      <c r="AF121" s="16" t="e">
        <f>#REF!+AE121</f>
        <v>#REF!</v>
      </c>
      <c r="AG121" s="17">
        <f>C121-SUM(D121:AE121)+G121+W121</f>
        <v>4.440892098500626E-15</v>
      </c>
      <c r="AH121" s="13">
        <v>4.51</v>
      </c>
      <c r="AI121" s="13"/>
      <c r="AJ121" s="1" t="e">
        <f>(C121+#REF!)*#REF!</f>
        <v>#REF!</v>
      </c>
    </row>
    <row r="122" spans="1:36" s="19" customFormat="1" ht="15">
      <c r="A122" s="11">
        <v>120</v>
      </c>
      <c r="B122" s="41" t="s">
        <v>152</v>
      </c>
      <c r="C122" s="14">
        <v>16</v>
      </c>
      <c r="D122" s="14">
        <v>1.71</v>
      </c>
      <c r="E122" s="14">
        <v>0.34</v>
      </c>
      <c r="F122" s="14">
        <v>0</v>
      </c>
      <c r="G122" s="42">
        <v>0.58</v>
      </c>
      <c r="H122" s="14">
        <v>4.52</v>
      </c>
      <c r="I122" s="14">
        <v>0</v>
      </c>
      <c r="J122" s="14">
        <v>0.75</v>
      </c>
      <c r="K122" s="14">
        <v>0.1</v>
      </c>
      <c r="L122" s="14">
        <v>0.19</v>
      </c>
      <c r="M122" s="14">
        <v>0</v>
      </c>
      <c r="N122" s="14">
        <v>0.16</v>
      </c>
      <c r="O122" s="14">
        <v>0</v>
      </c>
      <c r="P122" s="14">
        <v>0.1</v>
      </c>
      <c r="Q122" s="14">
        <v>0.04</v>
      </c>
      <c r="R122" s="14">
        <v>0</v>
      </c>
      <c r="S122" s="14">
        <v>0</v>
      </c>
      <c r="T122" s="14">
        <v>0</v>
      </c>
      <c r="U122" s="14">
        <v>0.43</v>
      </c>
      <c r="V122" s="14">
        <f t="shared" si="2"/>
        <v>2.61</v>
      </c>
      <c r="W122" s="42">
        <v>2.03</v>
      </c>
      <c r="X122" s="14">
        <v>0</v>
      </c>
      <c r="Y122" s="14">
        <v>0.92</v>
      </c>
      <c r="Z122" s="14">
        <v>0.34</v>
      </c>
      <c r="AA122" s="14">
        <v>1.64</v>
      </c>
      <c r="AB122" s="14">
        <v>0</v>
      </c>
      <c r="AC122" s="14">
        <v>0</v>
      </c>
      <c r="AD122" s="14">
        <v>0.74</v>
      </c>
      <c r="AE122" s="15">
        <f>C122-(D122+E122+F122+H122+J122+L122+M122+N122+O122+P122+Q122+R122+S122+T122+U122+V122+Y122+Z122+AA122+AB122+I122+X122+AC122+K122+AD122)</f>
        <v>1.4100000000000001</v>
      </c>
      <c r="AF122" s="16" t="e">
        <f>#REF!+AE122</f>
        <v>#REF!</v>
      </c>
      <c r="AG122" s="17">
        <f>C122-SUM(D122:AE122)+G122+W122</f>
        <v>3.9968028886505635E-15</v>
      </c>
      <c r="AH122" s="13">
        <v>4.52</v>
      </c>
      <c r="AI122" s="13"/>
      <c r="AJ122" s="1" t="e">
        <f>(C122+#REF!)*#REF!</f>
        <v>#REF!</v>
      </c>
    </row>
    <row r="123" spans="1:36" s="19" customFormat="1" ht="15">
      <c r="A123" s="11">
        <v>121</v>
      </c>
      <c r="B123" s="41" t="s">
        <v>153</v>
      </c>
      <c r="C123" s="14">
        <f>18+0.34</f>
        <v>18.34</v>
      </c>
      <c r="D123" s="14">
        <v>0.82</v>
      </c>
      <c r="E123" s="14">
        <v>0.34</v>
      </c>
      <c r="F123" s="14">
        <v>0.49</v>
      </c>
      <c r="G123" s="42">
        <v>0</v>
      </c>
      <c r="H123" s="14">
        <v>4.47</v>
      </c>
      <c r="I123" s="14">
        <v>0</v>
      </c>
      <c r="J123" s="14">
        <v>0</v>
      </c>
      <c r="K123" s="14">
        <v>0</v>
      </c>
      <c r="L123" s="14">
        <v>0.11</v>
      </c>
      <c r="M123" s="14">
        <v>0.54</v>
      </c>
      <c r="N123" s="14">
        <v>0</v>
      </c>
      <c r="O123" s="14">
        <v>0.14</v>
      </c>
      <c r="P123" s="14">
        <v>0.1</v>
      </c>
      <c r="Q123" s="14">
        <v>0.04</v>
      </c>
      <c r="R123" s="14">
        <v>3.18</v>
      </c>
      <c r="S123" s="14">
        <f>'[1]Лифт-2015'!L17</f>
        <v>0</v>
      </c>
      <c r="T123" s="14">
        <f>'[1]Лифт-2015'!P17</f>
        <v>0.06141397649828844</v>
      </c>
      <c r="U123" s="14">
        <v>0.94</v>
      </c>
      <c r="V123" s="14">
        <f t="shared" si="2"/>
        <v>1.63</v>
      </c>
      <c r="W123" s="42">
        <v>1.63</v>
      </c>
      <c r="X123" s="14">
        <f>'[1]КГМ'!K125</f>
        <v>0.4952150471109474</v>
      </c>
      <c r="Y123" s="14">
        <v>1.22</v>
      </c>
      <c r="Z123" s="14">
        <v>0.34</v>
      </c>
      <c r="AA123" s="14">
        <v>2.18</v>
      </c>
      <c r="AB123" s="14">
        <v>0</v>
      </c>
      <c r="AC123" s="14">
        <f>'[1]Лифт-страх.'!G17</f>
        <v>0.028344912229979275</v>
      </c>
      <c r="AD123" s="14">
        <v>0</v>
      </c>
      <c r="AE123" s="15">
        <f>C123-(D123+E123+F123+H123+J123+L123+M123+N123+O123+P123+Q123+R123+S123+T123+U123+V123+Y123+Z123+AA123+AB123+I123+X123+AC123+K123+AD123)</f>
        <v>1.215026064160785</v>
      </c>
      <c r="AF123" s="16" t="e">
        <f>#REF!+AE123</f>
        <v>#REF!</v>
      </c>
      <c r="AG123" s="17">
        <f>C123-SUM(D123:AE123)+G123+W123</f>
        <v>0</v>
      </c>
      <c r="AH123" s="18">
        <v>4.47</v>
      </c>
      <c r="AI123" s="13"/>
      <c r="AJ123" s="1" t="e">
        <f>(C123+#REF!)*#REF!</f>
        <v>#REF!</v>
      </c>
    </row>
    <row r="124" spans="1:44" s="19" customFormat="1" ht="15">
      <c r="A124" s="11">
        <v>122</v>
      </c>
      <c r="B124" s="41" t="s">
        <v>154</v>
      </c>
      <c r="C124" s="14">
        <v>12.57</v>
      </c>
      <c r="D124" s="14">
        <v>0</v>
      </c>
      <c r="E124" s="14">
        <v>0.34</v>
      </c>
      <c r="F124" s="14">
        <v>0</v>
      </c>
      <c r="G124" s="42">
        <v>0.58</v>
      </c>
      <c r="H124" s="14">
        <f>AH124-AH124*2%</f>
        <v>3.675</v>
      </c>
      <c r="I124" s="14">
        <v>0.08</v>
      </c>
      <c r="J124" s="14">
        <v>0.75</v>
      </c>
      <c r="K124" s="14">
        <v>0</v>
      </c>
      <c r="L124" s="14">
        <v>0.19</v>
      </c>
      <c r="M124" s="14">
        <v>0.54</v>
      </c>
      <c r="N124" s="14">
        <v>0.16</v>
      </c>
      <c r="O124" s="14">
        <v>0</v>
      </c>
      <c r="P124" s="14">
        <v>0.1</v>
      </c>
      <c r="Q124" s="14">
        <v>0.04</v>
      </c>
      <c r="R124" s="14">
        <v>0</v>
      </c>
      <c r="S124" s="14">
        <v>0</v>
      </c>
      <c r="T124" s="14">
        <v>0</v>
      </c>
      <c r="U124" s="14">
        <v>0.43</v>
      </c>
      <c r="V124" s="14">
        <f t="shared" si="2"/>
        <v>2.61</v>
      </c>
      <c r="W124" s="42">
        <v>2.03</v>
      </c>
      <c r="X124" s="14">
        <v>0</v>
      </c>
      <c r="Y124" s="14">
        <v>0.92</v>
      </c>
      <c r="Z124" s="14">
        <v>0.34</v>
      </c>
      <c r="AA124" s="14">
        <v>1.64</v>
      </c>
      <c r="AB124" s="14">
        <v>0</v>
      </c>
      <c r="AC124" s="14">
        <v>0</v>
      </c>
      <c r="AD124" s="14">
        <f>'[2]Диаг-ка ВДГО'!H56</f>
        <v>0.7553868510723593</v>
      </c>
      <c r="AE124" s="15">
        <f>C124-(D124+E124+F124+H124+J124+L124+M124+N124+O124+P124+Q124+R124+S124+T124+U124+V124+Y124+Z124+AA124+AB124+I124+X124+AC124+K124+AD124)</f>
        <v>-0.00038685107235814087</v>
      </c>
      <c r="AF124" s="16" t="e">
        <f>#REF!+AE124</f>
        <v>#REF!</v>
      </c>
      <c r="AG124" s="17">
        <f>C124-SUM(D124:AE124)+G124+W124</f>
        <v>0</v>
      </c>
      <c r="AH124" s="13">
        <v>3.75</v>
      </c>
      <c r="AI124" s="13"/>
      <c r="AJ124" s="1" t="e">
        <f>(C124+#REF!)*#REF!</f>
        <v>#REF!</v>
      </c>
      <c r="AK124" s="2"/>
      <c r="AL124" s="2"/>
      <c r="AM124" s="2"/>
      <c r="AN124" s="2"/>
      <c r="AO124" s="2"/>
      <c r="AP124" s="2"/>
      <c r="AQ124" s="2"/>
      <c r="AR124" s="2"/>
    </row>
    <row r="125" spans="1:36" s="19" customFormat="1" ht="15">
      <c r="A125" s="11">
        <v>123</v>
      </c>
      <c r="B125" s="41" t="s">
        <v>155</v>
      </c>
      <c r="C125" s="14">
        <v>17.8</v>
      </c>
      <c r="D125" s="14">
        <v>1.71</v>
      </c>
      <c r="E125" s="14">
        <v>0.34</v>
      </c>
      <c r="F125" s="14">
        <v>0</v>
      </c>
      <c r="G125" s="42">
        <v>0.58</v>
      </c>
      <c r="H125" s="14">
        <v>4.52</v>
      </c>
      <c r="I125" s="14">
        <v>0</v>
      </c>
      <c r="J125" s="14">
        <v>0.75</v>
      </c>
      <c r="K125" s="14">
        <v>0.26</v>
      </c>
      <c r="L125" s="14">
        <v>0.19</v>
      </c>
      <c r="M125" s="14">
        <v>0</v>
      </c>
      <c r="N125" s="14">
        <v>0.16</v>
      </c>
      <c r="O125" s="14">
        <v>0</v>
      </c>
      <c r="P125" s="14">
        <v>0.1</v>
      </c>
      <c r="Q125" s="14">
        <v>0.04</v>
      </c>
      <c r="R125" s="14">
        <v>0</v>
      </c>
      <c r="S125" s="14">
        <v>0</v>
      </c>
      <c r="T125" s="14">
        <v>0</v>
      </c>
      <c r="U125" s="14">
        <v>0.43</v>
      </c>
      <c r="V125" s="14">
        <f t="shared" si="2"/>
        <v>2.61</v>
      </c>
      <c r="W125" s="42">
        <v>2.03</v>
      </c>
      <c r="X125" s="14">
        <v>0</v>
      </c>
      <c r="Y125" s="14">
        <v>0.92</v>
      </c>
      <c r="Z125" s="14">
        <v>0.34</v>
      </c>
      <c r="AA125" s="14">
        <v>1.64</v>
      </c>
      <c r="AB125" s="14">
        <v>0</v>
      </c>
      <c r="AC125" s="14">
        <v>0</v>
      </c>
      <c r="AD125" s="14">
        <v>0.74</v>
      </c>
      <c r="AE125" s="15">
        <f>C125-(D125+E125+F125+H125+J125+L125+M125+N125+O125+P125+Q125+R125+S125+T125+U125+V125+Y125+Z125+AA125+AB125+I125+X125+AC125+K125+AD125)</f>
        <v>3.0500000000000007</v>
      </c>
      <c r="AF125" s="16" t="e">
        <f>#REF!+AE125</f>
        <v>#REF!</v>
      </c>
      <c r="AG125" s="17">
        <f>C125-SUM(D125:AE125)+G125+W125</f>
        <v>3.9968028886505635E-15</v>
      </c>
      <c r="AH125" s="13">
        <v>4.52</v>
      </c>
      <c r="AI125" s="13"/>
      <c r="AJ125" s="1" t="e">
        <f>(C125+#REF!)*#REF!</f>
        <v>#REF!</v>
      </c>
    </row>
    <row r="126" spans="1:44" s="19" customFormat="1" ht="15">
      <c r="A126" s="11">
        <v>124</v>
      </c>
      <c r="B126" s="41" t="s">
        <v>156</v>
      </c>
      <c r="C126" s="14">
        <v>12.57</v>
      </c>
      <c r="D126" s="14">
        <v>0</v>
      </c>
      <c r="E126" s="14">
        <v>0.34</v>
      </c>
      <c r="F126" s="14">
        <v>0</v>
      </c>
      <c r="G126" s="42">
        <v>0.58</v>
      </c>
      <c r="H126" s="14">
        <f>AH126-AH126*2%</f>
        <v>3.675</v>
      </c>
      <c r="I126" s="14">
        <v>0.08</v>
      </c>
      <c r="J126" s="14">
        <v>0.76</v>
      </c>
      <c r="K126" s="14">
        <v>0</v>
      </c>
      <c r="L126" s="14">
        <v>0.19</v>
      </c>
      <c r="M126" s="14">
        <v>0.54</v>
      </c>
      <c r="N126" s="14">
        <v>0.16</v>
      </c>
      <c r="O126" s="14">
        <v>0</v>
      </c>
      <c r="P126" s="14">
        <v>0.1</v>
      </c>
      <c r="Q126" s="14">
        <v>0.04</v>
      </c>
      <c r="R126" s="14">
        <v>0</v>
      </c>
      <c r="S126" s="14">
        <v>0</v>
      </c>
      <c r="T126" s="14">
        <v>0</v>
      </c>
      <c r="U126" s="14">
        <v>0.43</v>
      </c>
      <c r="V126" s="14">
        <f t="shared" si="2"/>
        <v>2.61</v>
      </c>
      <c r="W126" s="42">
        <v>2.03</v>
      </c>
      <c r="X126" s="14">
        <v>0</v>
      </c>
      <c r="Y126" s="14">
        <v>0.92</v>
      </c>
      <c r="Z126" s="14">
        <v>0.34</v>
      </c>
      <c r="AA126" s="14">
        <v>1.64</v>
      </c>
      <c r="AB126" s="14">
        <v>0</v>
      </c>
      <c r="AC126" s="14">
        <v>0</v>
      </c>
      <c r="AD126" s="14">
        <f>'[2]Диаг-ка ВДГО'!H58</f>
        <v>0.7487752213989421</v>
      </c>
      <c r="AE126" s="15">
        <f>C126-(D126+E126+F126+H126+J126+L126+M126+N126+O126+P126+Q126+R126+S126+T126+U126+V126+Y126+Z126+AA126+AB126+I126+X126+AC126+K126+AD126)</f>
        <v>-0.003775221398941042</v>
      </c>
      <c r="AF126" s="16" t="e">
        <f>#REF!+AE126</f>
        <v>#REF!</v>
      </c>
      <c r="AG126" s="17">
        <f>C126-SUM(D126:AE126)+G126+W126</f>
        <v>0</v>
      </c>
      <c r="AH126" s="13">
        <v>3.75</v>
      </c>
      <c r="AI126" s="13"/>
      <c r="AJ126" s="1" t="e">
        <f>(C126+#REF!)*#REF!</f>
        <v>#REF!</v>
      </c>
      <c r="AK126" s="2"/>
      <c r="AL126" s="2"/>
      <c r="AM126" s="2"/>
      <c r="AN126" s="2"/>
      <c r="AO126" s="2"/>
      <c r="AP126" s="2"/>
      <c r="AQ126" s="2"/>
      <c r="AR126" s="2"/>
    </row>
    <row r="127" spans="1:44" s="19" customFormat="1" ht="15">
      <c r="A127" s="11">
        <v>125</v>
      </c>
      <c r="B127" s="41" t="s">
        <v>157</v>
      </c>
      <c r="C127" s="14">
        <v>21.28</v>
      </c>
      <c r="D127" s="14">
        <v>2.71</v>
      </c>
      <c r="E127" s="14">
        <v>0.34</v>
      </c>
      <c r="F127" s="14">
        <v>0</v>
      </c>
      <c r="G127" s="42">
        <v>0.58</v>
      </c>
      <c r="H127" s="14">
        <f>AH127-AH127*2%</f>
        <v>3.1948</v>
      </c>
      <c r="I127" s="14">
        <v>0</v>
      </c>
      <c r="J127" s="14">
        <v>1.32</v>
      </c>
      <c r="K127" s="14">
        <v>0</v>
      </c>
      <c r="L127" s="14">
        <v>0.19</v>
      </c>
      <c r="M127" s="14">
        <v>0.54</v>
      </c>
      <c r="N127" s="14">
        <v>0.16</v>
      </c>
      <c r="O127" s="14">
        <v>0</v>
      </c>
      <c r="P127" s="14">
        <v>0.1</v>
      </c>
      <c r="Q127" s="14">
        <v>0.04</v>
      </c>
      <c r="R127" s="14">
        <v>0</v>
      </c>
      <c r="S127" s="14">
        <v>0</v>
      </c>
      <c r="T127" s="14">
        <v>0</v>
      </c>
      <c r="U127" s="14">
        <v>0.43</v>
      </c>
      <c r="V127" s="14">
        <f t="shared" si="2"/>
        <v>2.61</v>
      </c>
      <c r="W127" s="42">
        <v>2.03</v>
      </c>
      <c r="X127" s="14">
        <v>0</v>
      </c>
      <c r="Y127" s="14">
        <v>0.92</v>
      </c>
      <c r="Z127" s="14">
        <v>0.34</v>
      </c>
      <c r="AA127" s="14">
        <v>1.64</v>
      </c>
      <c r="AB127" s="14">
        <v>0</v>
      </c>
      <c r="AC127" s="14">
        <v>0</v>
      </c>
      <c r="AD127" s="14">
        <f>'[2]Диаг-ка ВДГО'!H59</f>
        <v>0.7530457527310365</v>
      </c>
      <c r="AE127" s="15">
        <f>C127-(D127+E127+F127+H127+J127+L127+M127+N127+O127+P127+Q127+R127+S127+T127+U127+V127+Y127+Z127+AA127+AB127+I127+X127+AC127+K127+AD127)</f>
        <v>5.9921542472689655</v>
      </c>
      <c r="AF127" s="16" t="e">
        <f>#REF!+AE127</f>
        <v>#REF!</v>
      </c>
      <c r="AG127" s="17">
        <f>C127-SUM(D127:AE127)+G127+W127</f>
        <v>0</v>
      </c>
      <c r="AH127" s="13">
        <v>3.26</v>
      </c>
      <c r="AI127" s="13"/>
      <c r="AJ127" s="1" t="e">
        <f>(C127+#REF!)*#REF!</f>
        <v>#REF!</v>
      </c>
      <c r="AK127" s="2"/>
      <c r="AL127" s="2"/>
      <c r="AM127" s="2"/>
      <c r="AN127" s="2"/>
      <c r="AO127" s="2"/>
      <c r="AP127" s="2"/>
      <c r="AQ127" s="2"/>
      <c r="AR127" s="2"/>
    </row>
    <row r="128" spans="1:36" s="19" customFormat="1" ht="15">
      <c r="A128" s="11">
        <v>126</v>
      </c>
      <c r="B128" s="41" t="s">
        <v>158</v>
      </c>
      <c r="C128" s="14">
        <v>18.04</v>
      </c>
      <c r="D128" s="14">
        <v>1.71</v>
      </c>
      <c r="E128" s="14">
        <v>0.34</v>
      </c>
      <c r="F128" s="14">
        <v>0</v>
      </c>
      <c r="G128" s="42">
        <v>0.58</v>
      </c>
      <c r="H128" s="14">
        <v>4.52</v>
      </c>
      <c r="I128" s="14">
        <v>0</v>
      </c>
      <c r="J128" s="14">
        <v>0.47</v>
      </c>
      <c r="K128" s="14">
        <v>0.16</v>
      </c>
      <c r="L128" s="14">
        <v>0.19</v>
      </c>
      <c r="M128" s="14">
        <v>0.54</v>
      </c>
      <c r="N128" s="14">
        <v>0.16</v>
      </c>
      <c r="O128" s="14">
        <v>0</v>
      </c>
      <c r="P128" s="14">
        <v>0.1</v>
      </c>
      <c r="Q128" s="14">
        <v>0.04</v>
      </c>
      <c r="R128" s="14">
        <v>0</v>
      </c>
      <c r="S128" s="14">
        <v>0</v>
      </c>
      <c r="T128" s="14">
        <v>0</v>
      </c>
      <c r="U128" s="14">
        <v>0.43</v>
      </c>
      <c r="V128" s="14">
        <f t="shared" si="2"/>
        <v>2.61</v>
      </c>
      <c r="W128" s="42">
        <v>2.03</v>
      </c>
      <c r="X128" s="14">
        <v>0</v>
      </c>
      <c r="Y128" s="14">
        <v>0.92</v>
      </c>
      <c r="Z128" s="14">
        <v>0.34</v>
      </c>
      <c r="AA128" s="14">
        <v>1.64</v>
      </c>
      <c r="AB128" s="14">
        <v>0</v>
      </c>
      <c r="AC128" s="14">
        <v>0</v>
      </c>
      <c r="AD128" s="14">
        <v>0.81</v>
      </c>
      <c r="AE128" s="15">
        <f>C128-(D128+E128+F128+H128+J128+L128+M128+N128+O128+P128+Q128+R128+S128+T128+U128+V128+Y128+Z128+AA128+AB128+I128+X128+AC128+K128+AD128)</f>
        <v>3.0600000000000005</v>
      </c>
      <c r="AF128" s="16" t="e">
        <f>#REF!+AE128</f>
        <v>#REF!</v>
      </c>
      <c r="AG128" s="17">
        <f>C128-SUM(D128:AE128)+G128+W128</f>
        <v>0</v>
      </c>
      <c r="AH128" s="13">
        <v>4.52</v>
      </c>
      <c r="AI128" s="13"/>
      <c r="AJ128" s="1" t="e">
        <f>(C128+#REF!)*#REF!</f>
        <v>#REF!</v>
      </c>
    </row>
    <row r="129" spans="1:36" s="19" customFormat="1" ht="15">
      <c r="A129" s="11">
        <v>127</v>
      </c>
      <c r="B129" s="41" t="s">
        <v>159</v>
      </c>
      <c r="C129" s="14">
        <v>23.29</v>
      </c>
      <c r="D129" s="14">
        <v>1.41</v>
      </c>
      <c r="E129" s="14">
        <v>0.34</v>
      </c>
      <c r="F129" s="14">
        <v>1.14</v>
      </c>
      <c r="G129" s="42">
        <v>0</v>
      </c>
      <c r="H129" s="14">
        <v>4.51</v>
      </c>
      <c r="I129" s="14">
        <v>0</v>
      </c>
      <c r="J129" s="14">
        <v>0.79</v>
      </c>
      <c r="K129" s="14">
        <v>0.15</v>
      </c>
      <c r="L129" s="14">
        <v>0.19</v>
      </c>
      <c r="M129" s="14">
        <v>0.54</v>
      </c>
      <c r="N129" s="14">
        <v>0.16</v>
      </c>
      <c r="O129" s="14">
        <v>0</v>
      </c>
      <c r="P129" s="14">
        <v>0.1</v>
      </c>
      <c r="Q129" s="14">
        <v>0.04</v>
      </c>
      <c r="R129" s="14">
        <v>2.33</v>
      </c>
      <c r="S129" s="14">
        <v>0.35</v>
      </c>
      <c r="T129" s="14">
        <v>0.04</v>
      </c>
      <c r="U129" s="14">
        <v>0.94</v>
      </c>
      <c r="V129" s="14">
        <f t="shared" si="2"/>
        <v>1.63</v>
      </c>
      <c r="W129" s="42">
        <v>1.63</v>
      </c>
      <c r="X129" s="14">
        <v>0.46</v>
      </c>
      <c r="Y129" s="14">
        <v>1.22</v>
      </c>
      <c r="Z129" s="14">
        <v>0.34</v>
      </c>
      <c r="AA129" s="14">
        <v>2.2</v>
      </c>
      <c r="AB129" s="14">
        <v>0</v>
      </c>
      <c r="AC129" s="14">
        <v>0.02</v>
      </c>
      <c r="AD129" s="14">
        <v>0.84</v>
      </c>
      <c r="AE129" s="15">
        <f>C129-(D129+E129+F129+H129+J129+L129+M129+N129+O129+P129+Q129+R129+S129+T129+U129+V129+Y129+Z129+AA129+AB129+I129+X129+AC129+K129+AD129)</f>
        <v>3.5500000000000043</v>
      </c>
      <c r="AF129" s="16" t="e">
        <f>#REF!+AE129</f>
        <v>#REF!</v>
      </c>
      <c r="AG129" s="17">
        <f>C129-SUM(D129:AE129)+G129+W129</f>
        <v>0</v>
      </c>
      <c r="AH129" s="13">
        <v>4.51</v>
      </c>
      <c r="AI129" s="13"/>
      <c r="AJ129" s="1" t="e">
        <f>(C129+#REF!)*#REF!</f>
        <v>#REF!</v>
      </c>
    </row>
    <row r="130" spans="1:36" s="19" customFormat="1" ht="15">
      <c r="A130" s="11">
        <v>128</v>
      </c>
      <c r="B130" s="41" t="s">
        <v>160</v>
      </c>
      <c r="C130" s="14">
        <v>21.14</v>
      </c>
      <c r="D130" s="14">
        <v>1.41</v>
      </c>
      <c r="E130" s="14">
        <v>0.34</v>
      </c>
      <c r="F130" s="14">
        <v>1.1400000000000001</v>
      </c>
      <c r="G130" s="42">
        <v>0</v>
      </c>
      <c r="H130" s="14">
        <v>4.28</v>
      </c>
      <c r="I130" s="14">
        <v>0</v>
      </c>
      <c r="J130" s="14">
        <v>0.2</v>
      </c>
      <c r="K130" s="14">
        <v>0.01</v>
      </c>
      <c r="L130" s="14">
        <v>0.11</v>
      </c>
      <c r="M130" s="14">
        <v>0.54</v>
      </c>
      <c r="N130" s="14">
        <v>0</v>
      </c>
      <c r="O130" s="14">
        <v>0.14</v>
      </c>
      <c r="P130" s="14">
        <v>0.1</v>
      </c>
      <c r="Q130" s="14">
        <v>0.04</v>
      </c>
      <c r="R130" s="14">
        <v>2.4</v>
      </c>
      <c r="S130" s="14">
        <v>0</v>
      </c>
      <c r="T130" s="14">
        <v>0.05</v>
      </c>
      <c r="U130" s="14">
        <v>0.94</v>
      </c>
      <c r="V130" s="14">
        <f t="shared" si="2"/>
        <v>1.63</v>
      </c>
      <c r="W130" s="42">
        <v>1.63</v>
      </c>
      <c r="X130" s="14">
        <v>0.52</v>
      </c>
      <c r="Y130" s="14">
        <v>1.22</v>
      </c>
      <c r="Z130" s="14">
        <v>0.34</v>
      </c>
      <c r="AA130" s="14">
        <v>2.2</v>
      </c>
      <c r="AB130" s="14">
        <v>0</v>
      </c>
      <c r="AC130" s="14">
        <v>0.02</v>
      </c>
      <c r="AD130" s="14">
        <v>0</v>
      </c>
      <c r="AE130" s="15">
        <f>C130-(D130+E130+F130+H130+J130+L130+M130+N130+O130+P130+Q130+R130+S130+T130+U130+V130+Y130+Z130+AA130+AB130+I130+X130+AC130+K130+AD130)</f>
        <v>3.509999999999998</v>
      </c>
      <c r="AF130" s="16" t="e">
        <f>#REF!+AE130</f>
        <v>#REF!</v>
      </c>
      <c r="AG130" s="17">
        <f>C130-SUM(D130:AE130)+G130+W130</f>
        <v>4.440892098500626E-15</v>
      </c>
      <c r="AH130" s="18">
        <v>4.28</v>
      </c>
      <c r="AI130" s="13"/>
      <c r="AJ130" s="1" t="e">
        <f>(C130+#REF!)*#REF!</f>
        <v>#REF!</v>
      </c>
    </row>
    <row r="131" spans="1:36" s="19" customFormat="1" ht="15">
      <c r="A131" s="11">
        <v>129</v>
      </c>
      <c r="B131" s="41" t="s">
        <v>161</v>
      </c>
      <c r="C131" s="14">
        <v>15.39</v>
      </c>
      <c r="D131" s="14">
        <v>1.71</v>
      </c>
      <c r="E131" s="14">
        <v>0.34</v>
      </c>
      <c r="F131" s="14">
        <v>0</v>
      </c>
      <c r="G131" s="42">
        <v>0.58</v>
      </c>
      <c r="H131" s="14">
        <v>3.5</v>
      </c>
      <c r="I131" s="14">
        <v>0</v>
      </c>
      <c r="J131" s="14">
        <v>0.49</v>
      </c>
      <c r="K131" s="14">
        <v>0.12</v>
      </c>
      <c r="L131" s="14">
        <v>0.19</v>
      </c>
      <c r="M131" s="14">
        <v>0</v>
      </c>
      <c r="N131" s="14">
        <v>0.16</v>
      </c>
      <c r="O131" s="14">
        <v>0</v>
      </c>
      <c r="P131" s="14">
        <v>0.1</v>
      </c>
      <c r="Q131" s="14">
        <v>0.04</v>
      </c>
      <c r="R131" s="14">
        <v>0</v>
      </c>
      <c r="S131" s="14">
        <v>0</v>
      </c>
      <c r="T131" s="14">
        <v>0</v>
      </c>
      <c r="U131" s="14">
        <v>0.43</v>
      </c>
      <c r="V131" s="14">
        <f t="shared" si="2"/>
        <v>2.61</v>
      </c>
      <c r="W131" s="42">
        <v>2.03</v>
      </c>
      <c r="X131" s="14">
        <v>0</v>
      </c>
      <c r="Y131" s="14">
        <v>0.92</v>
      </c>
      <c r="Z131" s="14">
        <v>0.34</v>
      </c>
      <c r="AA131" s="14">
        <v>1.64</v>
      </c>
      <c r="AB131" s="14">
        <v>0</v>
      </c>
      <c r="AC131" s="14">
        <v>0</v>
      </c>
      <c r="AD131" s="14">
        <v>0.74</v>
      </c>
      <c r="AE131" s="15">
        <f>C131-(D131+E131+F131+H131+J131+L131+M131+N131+O131+P131+Q131+R131+S131+T131+U131+V131+Y131+Z131+AA131+AB131+I131+X131+AC131+K131+AD131)</f>
        <v>2.0600000000000005</v>
      </c>
      <c r="AF131" s="16" t="e">
        <f>#REF!+AE131</f>
        <v>#REF!</v>
      </c>
      <c r="AG131" s="17">
        <f>C131-SUM(D131:AE131)+G131+W131</f>
        <v>0</v>
      </c>
      <c r="AH131" s="13">
        <v>3.5</v>
      </c>
      <c r="AI131" s="13"/>
      <c r="AJ131" s="1" t="e">
        <f>(C131+#REF!)*#REF!</f>
        <v>#REF!</v>
      </c>
    </row>
    <row r="132" spans="1:44" s="19" customFormat="1" ht="15">
      <c r="A132" s="11">
        <v>130</v>
      </c>
      <c r="B132" s="41" t="s">
        <v>162</v>
      </c>
      <c r="C132" s="14">
        <v>22.7</v>
      </c>
      <c r="D132" s="14">
        <v>1.41</v>
      </c>
      <c r="E132" s="14">
        <v>0.34</v>
      </c>
      <c r="F132" s="14">
        <v>1.14</v>
      </c>
      <c r="G132" s="42">
        <v>0</v>
      </c>
      <c r="H132" s="14">
        <v>4.5</v>
      </c>
      <c r="I132" s="14">
        <v>0</v>
      </c>
      <c r="J132" s="14">
        <v>0.44</v>
      </c>
      <c r="K132" s="14">
        <v>0.11</v>
      </c>
      <c r="L132" s="14">
        <v>0.11</v>
      </c>
      <c r="M132" s="14">
        <v>0.2</v>
      </c>
      <c r="N132" s="14">
        <v>0</v>
      </c>
      <c r="O132" s="14">
        <v>0.14</v>
      </c>
      <c r="P132" s="14">
        <v>0.1</v>
      </c>
      <c r="Q132" s="14">
        <v>0.04</v>
      </c>
      <c r="R132" s="23">
        <f>'[2]Лифт-2015'!G20+0.01</f>
        <v>2.4141363990960616</v>
      </c>
      <c r="S132" s="14">
        <f>'[1]Лифт-2015'!L20</f>
        <v>0</v>
      </c>
      <c r="T132" s="14">
        <f>'[1]Лифт-2015'!P20</f>
        <v>0.046384347266620364</v>
      </c>
      <c r="U132" s="14">
        <v>0.94</v>
      </c>
      <c r="V132" s="14">
        <f aca="true" t="shared" si="5" ref="V132:V195">G132+W132</f>
        <v>1.63</v>
      </c>
      <c r="W132" s="42">
        <v>1.63</v>
      </c>
      <c r="X132" s="14">
        <f>'[1]КГМ'!K134</f>
        <v>0.41511938951482114</v>
      </c>
      <c r="Y132" s="14">
        <v>1.22</v>
      </c>
      <c r="Z132" s="14">
        <v>0.34</v>
      </c>
      <c r="AA132" s="14">
        <v>2.2</v>
      </c>
      <c r="AB132" s="14">
        <v>0</v>
      </c>
      <c r="AC132" s="14">
        <f>'[1]Лифт-страх.'!G20</f>
        <v>0.021408160276901705</v>
      </c>
      <c r="AD132" s="14">
        <v>0</v>
      </c>
      <c r="AE132" s="15">
        <f>C132-(D132+E132+F132+H132+J132+L132+M132+N132+O132+P132+Q132+R132+S132+T132+U132+V132+Y132+Z132+AA132+AB132+I132+X132+AC132+K132+AD132)</f>
        <v>4.942951703845594</v>
      </c>
      <c r="AF132" s="16" t="e">
        <f>#REF!+AE132</f>
        <v>#REF!</v>
      </c>
      <c r="AG132" s="17">
        <f>C132-SUM(D132:AE132)+G132+W132</f>
        <v>4.440892098500626E-15</v>
      </c>
      <c r="AH132" s="13">
        <v>4.5</v>
      </c>
      <c r="AI132" s="13"/>
      <c r="AJ132" s="1" t="e">
        <f>(C132+#REF!)*#REF!</f>
        <v>#REF!</v>
      </c>
      <c r="AK132" s="2"/>
      <c r="AL132" s="2"/>
      <c r="AM132" s="2"/>
      <c r="AN132" s="2"/>
      <c r="AO132" s="2"/>
      <c r="AP132" s="2"/>
      <c r="AQ132" s="2"/>
      <c r="AR132" s="2"/>
    </row>
    <row r="133" spans="1:44" s="19" customFormat="1" ht="15">
      <c r="A133" s="11">
        <v>131</v>
      </c>
      <c r="B133" s="41" t="s">
        <v>163</v>
      </c>
      <c r="C133" s="14">
        <v>12.57</v>
      </c>
      <c r="D133" s="14">
        <v>1.05</v>
      </c>
      <c r="E133" s="14">
        <v>0.34</v>
      </c>
      <c r="F133" s="14">
        <v>0</v>
      </c>
      <c r="G133" s="42">
        <v>0.58</v>
      </c>
      <c r="H133" s="14">
        <f>AH133-AH133*2%</f>
        <v>2.4598</v>
      </c>
      <c r="I133" s="14">
        <v>0</v>
      </c>
      <c r="J133" s="14">
        <v>0.59</v>
      </c>
      <c r="K133" s="14">
        <v>0</v>
      </c>
      <c r="L133" s="14">
        <v>0.19</v>
      </c>
      <c r="M133" s="14">
        <v>0.54</v>
      </c>
      <c r="N133" s="14">
        <v>0.16</v>
      </c>
      <c r="O133" s="14">
        <v>0</v>
      </c>
      <c r="P133" s="14">
        <v>0.1</v>
      </c>
      <c r="Q133" s="14">
        <v>0.04</v>
      </c>
      <c r="R133" s="14">
        <v>0</v>
      </c>
      <c r="S133" s="14">
        <v>0</v>
      </c>
      <c r="T133" s="14">
        <v>0</v>
      </c>
      <c r="U133" s="14">
        <v>0.43</v>
      </c>
      <c r="V133" s="14">
        <f t="shared" si="5"/>
        <v>2.61</v>
      </c>
      <c r="W133" s="42">
        <v>2.03</v>
      </c>
      <c r="X133" s="14">
        <v>0</v>
      </c>
      <c r="Y133" s="14">
        <v>0.92</v>
      </c>
      <c r="Z133" s="14">
        <v>0.34</v>
      </c>
      <c r="AA133" s="14">
        <v>1.64</v>
      </c>
      <c r="AB133" s="14">
        <v>0</v>
      </c>
      <c r="AC133" s="14">
        <v>0</v>
      </c>
      <c r="AD133" s="14">
        <f>'[2]Диаг-ка ВДГО'!H63</f>
        <v>0.8009705126806383</v>
      </c>
      <c r="AE133" s="15">
        <f>C133-(D133+E133+F133+H133+J133+L133+M133+N133+O133+P133+Q133+R133+S133+T133+U133+V133+Y133+Z133+AA133+AB133+I133+X133+AC133+K133+AD133)</f>
        <v>0.3592294873193609</v>
      </c>
      <c r="AF133" s="16" t="e">
        <f>#REF!+AE133</f>
        <v>#REF!</v>
      </c>
      <c r="AG133" s="17">
        <f>C133-SUM(D133:AE133)+G133+W133</f>
        <v>0</v>
      </c>
      <c r="AH133" s="12">
        <v>2.51</v>
      </c>
      <c r="AI133" s="13"/>
      <c r="AJ133" s="1" t="e">
        <f>(C133+#REF!)*#REF!</f>
        <v>#REF!</v>
      </c>
      <c r="AK133" s="2"/>
      <c r="AL133" s="2"/>
      <c r="AM133" s="2"/>
      <c r="AN133" s="2"/>
      <c r="AO133" s="2"/>
      <c r="AP133" s="2"/>
      <c r="AQ133" s="2"/>
      <c r="AR133" s="2"/>
    </row>
    <row r="134" spans="1:36" s="19" customFormat="1" ht="15">
      <c r="A134" s="11">
        <v>132</v>
      </c>
      <c r="B134" s="41" t="s">
        <v>164</v>
      </c>
      <c r="C134" s="14">
        <v>13.82</v>
      </c>
      <c r="D134" s="14">
        <v>1.17</v>
      </c>
      <c r="E134" s="14">
        <v>0.34</v>
      </c>
      <c r="F134" s="14">
        <v>0</v>
      </c>
      <c r="G134" s="42">
        <v>0.58</v>
      </c>
      <c r="H134" s="14">
        <v>3.65</v>
      </c>
      <c r="I134" s="14">
        <v>0</v>
      </c>
      <c r="J134" s="14">
        <v>0.68</v>
      </c>
      <c r="K134" s="14">
        <v>0.18</v>
      </c>
      <c r="L134" s="14">
        <v>0.11</v>
      </c>
      <c r="M134" s="14">
        <v>0.54</v>
      </c>
      <c r="N134" s="14">
        <v>0.16</v>
      </c>
      <c r="O134" s="14">
        <v>0</v>
      </c>
      <c r="P134" s="14">
        <v>0.1</v>
      </c>
      <c r="Q134" s="14">
        <v>0.04</v>
      </c>
      <c r="R134" s="14">
        <v>0</v>
      </c>
      <c r="S134" s="14">
        <v>0</v>
      </c>
      <c r="T134" s="14">
        <v>0</v>
      </c>
      <c r="U134" s="14">
        <v>0.43</v>
      </c>
      <c r="V134" s="14">
        <f t="shared" si="5"/>
        <v>2.61</v>
      </c>
      <c r="W134" s="42">
        <v>2.03</v>
      </c>
      <c r="X134" s="14">
        <v>0</v>
      </c>
      <c r="Y134" s="14">
        <v>0.92</v>
      </c>
      <c r="Z134" s="14">
        <v>0.34</v>
      </c>
      <c r="AA134" s="14">
        <v>1.49</v>
      </c>
      <c r="AB134" s="14">
        <v>0</v>
      </c>
      <c r="AC134" s="14">
        <v>0</v>
      </c>
      <c r="AD134" s="14">
        <v>0</v>
      </c>
      <c r="AE134" s="15">
        <f>C134-(D134+E134+F134+H134+J134+L134+M134+N134+O134+P134+Q134+R134+S134+T134+U134+V134+Y134+Z134+AA134+AB134+I134+X134+AC134+K134+AD134)</f>
        <v>1.0600000000000005</v>
      </c>
      <c r="AF134" s="16" t="e">
        <f>#REF!+AE134</f>
        <v>#REF!</v>
      </c>
      <c r="AG134" s="17">
        <f>C134-SUM(D134:AE134)+G134+W134</f>
        <v>0</v>
      </c>
      <c r="AH134" s="22">
        <v>3.65</v>
      </c>
      <c r="AI134" s="13"/>
      <c r="AJ134" s="1" t="e">
        <f>(C134+#REF!)*#REF!</f>
        <v>#REF!</v>
      </c>
    </row>
    <row r="135" spans="1:44" s="19" customFormat="1" ht="15">
      <c r="A135" s="11">
        <v>133</v>
      </c>
      <c r="B135" s="41" t="s">
        <v>165</v>
      </c>
      <c r="C135" s="14">
        <v>12.57</v>
      </c>
      <c r="D135" s="14">
        <v>1.07</v>
      </c>
      <c r="E135" s="14">
        <v>0.34</v>
      </c>
      <c r="F135" s="14">
        <v>0</v>
      </c>
      <c r="G135" s="42">
        <v>0.58</v>
      </c>
      <c r="H135" s="14">
        <f>AH135-AH135*2%</f>
        <v>3.675</v>
      </c>
      <c r="I135" s="14">
        <v>0.38</v>
      </c>
      <c r="J135" s="14">
        <v>0.75</v>
      </c>
      <c r="K135" s="14">
        <v>0</v>
      </c>
      <c r="L135" s="14">
        <v>0.11</v>
      </c>
      <c r="M135" s="14">
        <v>0</v>
      </c>
      <c r="N135" s="14">
        <v>0.16</v>
      </c>
      <c r="O135" s="14">
        <v>0</v>
      </c>
      <c r="P135" s="14">
        <v>0.1</v>
      </c>
      <c r="Q135" s="14">
        <v>0.04</v>
      </c>
      <c r="R135" s="14">
        <v>0</v>
      </c>
      <c r="S135" s="14">
        <v>0</v>
      </c>
      <c r="T135" s="14">
        <v>0</v>
      </c>
      <c r="U135" s="14">
        <v>0.43</v>
      </c>
      <c r="V135" s="14">
        <f t="shared" si="5"/>
        <v>2.61</v>
      </c>
      <c r="W135" s="42">
        <v>2.03</v>
      </c>
      <c r="X135" s="14">
        <v>0</v>
      </c>
      <c r="Y135" s="14">
        <v>0.92</v>
      </c>
      <c r="Z135" s="14">
        <v>0.34</v>
      </c>
      <c r="AA135" s="14">
        <v>1.64</v>
      </c>
      <c r="AB135" s="14">
        <v>0</v>
      </c>
      <c r="AC135" s="14">
        <v>0</v>
      </c>
      <c r="AD135" s="14">
        <v>0</v>
      </c>
      <c r="AE135" s="15">
        <f>C135-(D135+E135+F135+H135+J135+L135+M135+N135+O135+P135+Q135+R135+S135+T135+U135+V135+Y135+Z135+AA135+AB135+I135+X135+AC135+K135+AD135)</f>
        <v>0.004999999999999005</v>
      </c>
      <c r="AF135" s="16" t="e">
        <f>#REF!+AE135</f>
        <v>#REF!</v>
      </c>
      <c r="AG135" s="17">
        <f>C135-SUM(D135:AE135)+G135+W135</f>
        <v>0</v>
      </c>
      <c r="AH135" s="13">
        <v>3.75</v>
      </c>
      <c r="AI135" s="13"/>
      <c r="AJ135" s="1" t="e">
        <f>(C135+#REF!)*#REF!</f>
        <v>#REF!</v>
      </c>
      <c r="AK135" s="2"/>
      <c r="AL135" s="2"/>
      <c r="AM135" s="2"/>
      <c r="AN135" s="2"/>
      <c r="AO135" s="2"/>
      <c r="AP135" s="2"/>
      <c r="AQ135" s="2"/>
      <c r="AR135" s="2"/>
    </row>
    <row r="136" spans="1:36" s="19" customFormat="1" ht="15">
      <c r="A136" s="11">
        <v>134</v>
      </c>
      <c r="B136" s="41" t="s">
        <v>166</v>
      </c>
      <c r="C136" s="14">
        <v>14.82</v>
      </c>
      <c r="D136" s="14">
        <v>1.17</v>
      </c>
      <c r="E136" s="14">
        <v>0.34</v>
      </c>
      <c r="F136" s="14">
        <v>0</v>
      </c>
      <c r="G136" s="42">
        <v>0.58</v>
      </c>
      <c r="H136" s="14">
        <v>3.65</v>
      </c>
      <c r="I136" s="14">
        <v>0</v>
      </c>
      <c r="J136" s="14">
        <v>0.68</v>
      </c>
      <c r="K136" s="14">
        <v>0.18</v>
      </c>
      <c r="L136" s="14">
        <v>0.11</v>
      </c>
      <c r="M136" s="14">
        <v>0.54</v>
      </c>
      <c r="N136" s="14">
        <v>0.16</v>
      </c>
      <c r="O136" s="14">
        <v>0</v>
      </c>
      <c r="P136" s="14">
        <v>0.1</v>
      </c>
      <c r="Q136" s="14">
        <v>0.04</v>
      </c>
      <c r="R136" s="14">
        <v>0</v>
      </c>
      <c r="S136" s="14">
        <v>0</v>
      </c>
      <c r="T136" s="14">
        <v>0</v>
      </c>
      <c r="U136" s="14">
        <v>0.43</v>
      </c>
      <c r="V136" s="14">
        <f t="shared" si="5"/>
        <v>2.61</v>
      </c>
      <c r="W136" s="42">
        <v>2.03</v>
      </c>
      <c r="X136" s="14">
        <v>0</v>
      </c>
      <c r="Y136" s="14">
        <v>0.92</v>
      </c>
      <c r="Z136" s="14">
        <v>0.34</v>
      </c>
      <c r="AA136" s="14">
        <v>1.49</v>
      </c>
      <c r="AB136" s="14">
        <v>0</v>
      </c>
      <c r="AC136" s="14">
        <v>0</v>
      </c>
      <c r="AD136" s="14">
        <v>0</v>
      </c>
      <c r="AE136" s="15">
        <f>C136-(D136+E136+F136+H136+J136+L136+M136+N136+O136+P136+Q136+R136+S136+T136+U136+V136+Y136+Z136+AA136+AB136+I136+X136+AC136+K136+AD136)</f>
        <v>2.0600000000000005</v>
      </c>
      <c r="AF136" s="16" t="e">
        <f>#REF!+AE136</f>
        <v>#REF!</v>
      </c>
      <c r="AG136" s="17">
        <f>C136-SUM(D136:AE136)+G136+W136</f>
        <v>0</v>
      </c>
      <c r="AH136" s="18">
        <v>3.65</v>
      </c>
      <c r="AI136" s="13"/>
      <c r="AJ136" s="1" t="e">
        <f>(C136+#REF!)*#REF!</f>
        <v>#REF!</v>
      </c>
    </row>
    <row r="137" spans="1:44" s="19" customFormat="1" ht="15">
      <c r="A137" s="11">
        <v>135</v>
      </c>
      <c r="B137" s="41" t="s">
        <v>167</v>
      </c>
      <c r="C137" s="14">
        <v>12.57</v>
      </c>
      <c r="D137" s="14">
        <v>0</v>
      </c>
      <c r="E137" s="14">
        <v>0.34</v>
      </c>
      <c r="F137" s="14">
        <v>0</v>
      </c>
      <c r="G137" s="42">
        <v>0.58</v>
      </c>
      <c r="H137" s="14">
        <f>AH137-AH137*2%</f>
        <v>3.675</v>
      </c>
      <c r="I137" s="14">
        <v>0.07</v>
      </c>
      <c r="J137" s="14">
        <v>0.78</v>
      </c>
      <c r="K137" s="14">
        <v>0</v>
      </c>
      <c r="L137" s="14">
        <v>0.19</v>
      </c>
      <c r="M137" s="14">
        <v>0.54</v>
      </c>
      <c r="N137" s="14">
        <v>0.16</v>
      </c>
      <c r="O137" s="14">
        <v>0</v>
      </c>
      <c r="P137" s="14">
        <v>0.1</v>
      </c>
      <c r="Q137" s="14">
        <v>0.04</v>
      </c>
      <c r="R137" s="14">
        <v>0</v>
      </c>
      <c r="S137" s="14">
        <v>0</v>
      </c>
      <c r="T137" s="14">
        <v>0</v>
      </c>
      <c r="U137" s="14">
        <v>0.43</v>
      </c>
      <c r="V137" s="14">
        <f t="shared" si="5"/>
        <v>2.61</v>
      </c>
      <c r="W137" s="42">
        <v>2.03</v>
      </c>
      <c r="X137" s="14">
        <v>0</v>
      </c>
      <c r="Y137" s="14">
        <v>0.92</v>
      </c>
      <c r="Z137" s="14">
        <v>0.34</v>
      </c>
      <c r="AA137" s="14">
        <v>1.64</v>
      </c>
      <c r="AB137" s="14">
        <v>0</v>
      </c>
      <c r="AC137" s="14">
        <v>0</v>
      </c>
      <c r="AD137" s="14">
        <f>'[2]Диаг-ка ВДГО'!H65</f>
        <v>0.73127415225172</v>
      </c>
      <c r="AE137" s="15">
        <f>C137-(D137+E137+F137+H137+J137+L137+M137+N137+O137+P137+Q137+R137+S137+T137+U137+V137+Y137+Z137+AA137+AB137+I137+X137+AC137+K137+AD137)</f>
        <v>0.003725847748279776</v>
      </c>
      <c r="AF137" s="16" t="e">
        <f>#REF!+AE137</f>
        <v>#REF!</v>
      </c>
      <c r="AG137" s="17">
        <f>C137-SUM(D137:AE137)+G137+W137</f>
        <v>0</v>
      </c>
      <c r="AH137" s="13">
        <v>3.75</v>
      </c>
      <c r="AI137" s="13"/>
      <c r="AJ137" s="1" t="e">
        <f>(C137+#REF!)*#REF!</f>
        <v>#REF!</v>
      </c>
      <c r="AK137" s="2"/>
      <c r="AL137" s="2"/>
      <c r="AM137" s="2"/>
      <c r="AN137" s="2"/>
      <c r="AO137" s="2"/>
      <c r="AP137" s="2"/>
      <c r="AQ137" s="2"/>
      <c r="AR137" s="2"/>
    </row>
    <row r="138" spans="1:44" s="19" customFormat="1" ht="15">
      <c r="A138" s="11">
        <v>136</v>
      </c>
      <c r="B138" s="41" t="s">
        <v>168</v>
      </c>
      <c r="C138" s="14">
        <v>12.57</v>
      </c>
      <c r="D138" s="14">
        <v>0.84</v>
      </c>
      <c r="E138" s="14">
        <v>0.34</v>
      </c>
      <c r="F138" s="14">
        <v>0</v>
      </c>
      <c r="G138" s="42">
        <v>0.58</v>
      </c>
      <c r="H138" s="14">
        <f>AH138-AH138*2%</f>
        <v>3.675</v>
      </c>
      <c r="I138" s="14">
        <v>0</v>
      </c>
      <c r="J138" s="14">
        <v>0.75</v>
      </c>
      <c r="K138" s="14">
        <v>0</v>
      </c>
      <c r="L138" s="14">
        <v>0.19</v>
      </c>
      <c r="M138" s="14">
        <v>0.54</v>
      </c>
      <c r="N138" s="14">
        <v>0.16</v>
      </c>
      <c r="O138" s="14">
        <v>0</v>
      </c>
      <c r="P138" s="14">
        <v>0.1</v>
      </c>
      <c r="Q138" s="14">
        <v>0.04</v>
      </c>
      <c r="R138" s="14">
        <v>0</v>
      </c>
      <c r="S138" s="14">
        <v>0</v>
      </c>
      <c r="T138" s="14">
        <v>0</v>
      </c>
      <c r="U138" s="14">
        <v>0.43</v>
      </c>
      <c r="V138" s="14">
        <f t="shared" si="5"/>
        <v>2.61</v>
      </c>
      <c r="W138" s="42">
        <v>2.03</v>
      </c>
      <c r="X138" s="14">
        <v>0</v>
      </c>
      <c r="Y138" s="14">
        <v>0.92</v>
      </c>
      <c r="Z138" s="14">
        <v>0.34</v>
      </c>
      <c r="AA138" s="14">
        <v>1.64</v>
      </c>
      <c r="AB138" s="14">
        <v>0</v>
      </c>
      <c r="AC138" s="14">
        <v>0</v>
      </c>
      <c r="AD138" s="14">
        <v>0</v>
      </c>
      <c r="AE138" s="15">
        <f>C138-(D138+E138+F138+H138+J138+L138+M138+N138+O138+P138+Q138+R138+S138+T138+U138+V138+Y138+Z138+AA138+AB138+I138+X138+AC138+K138+AD138)</f>
        <v>-0.004999999999999005</v>
      </c>
      <c r="AF138" s="16" t="e">
        <f>#REF!+AE138</f>
        <v>#REF!</v>
      </c>
      <c r="AG138" s="17">
        <f>C138-SUM(D138:AE138)+G138+W138</f>
        <v>0</v>
      </c>
      <c r="AH138" s="13">
        <v>3.75</v>
      </c>
      <c r="AI138" s="13"/>
      <c r="AJ138" s="1" t="e">
        <f>(C138+#REF!)*#REF!</f>
        <v>#REF!</v>
      </c>
      <c r="AK138" s="2"/>
      <c r="AL138" s="2"/>
      <c r="AM138" s="2"/>
      <c r="AN138" s="2"/>
      <c r="AO138" s="2"/>
      <c r="AP138" s="2"/>
      <c r="AQ138" s="2"/>
      <c r="AR138" s="2"/>
    </row>
    <row r="139" spans="1:44" s="19" customFormat="1" ht="15">
      <c r="A139" s="11">
        <v>137</v>
      </c>
      <c r="B139" s="41" t="s">
        <v>169</v>
      </c>
      <c r="C139" s="14">
        <v>18.19</v>
      </c>
      <c r="D139" s="14">
        <v>2.47</v>
      </c>
      <c r="E139" s="14">
        <v>0.34</v>
      </c>
      <c r="F139" s="14">
        <v>0</v>
      </c>
      <c r="G139" s="42">
        <v>0.58</v>
      </c>
      <c r="H139" s="14">
        <v>3.03</v>
      </c>
      <c r="I139" s="14">
        <v>0</v>
      </c>
      <c r="J139" s="14">
        <v>0.51</v>
      </c>
      <c r="K139" s="14">
        <v>0</v>
      </c>
      <c r="L139" s="14">
        <v>0.11</v>
      </c>
      <c r="M139" s="14">
        <v>0.54</v>
      </c>
      <c r="N139" s="14">
        <v>0</v>
      </c>
      <c r="O139" s="14">
        <v>0.14</v>
      </c>
      <c r="P139" s="14">
        <v>0.1</v>
      </c>
      <c r="Q139" s="14">
        <v>0.04</v>
      </c>
      <c r="R139" s="14">
        <f>'[2]Лифт-2015'!G21</f>
        <v>3.2355839321420543</v>
      </c>
      <c r="S139" s="14">
        <f>'[1]Лифт-2015'!L21</f>
        <v>0</v>
      </c>
      <c r="T139" s="14">
        <f>'[1]Лифт-2015'!P21</f>
        <v>0.062425929233966615</v>
      </c>
      <c r="U139" s="14">
        <v>0.65</v>
      </c>
      <c r="V139" s="14">
        <f t="shared" si="5"/>
        <v>2.61</v>
      </c>
      <c r="W139" s="42">
        <v>2.03</v>
      </c>
      <c r="X139" s="14">
        <v>0</v>
      </c>
      <c r="Y139" s="14">
        <v>1.22</v>
      </c>
      <c r="Z139" s="14">
        <v>0.34</v>
      </c>
      <c r="AA139" s="14">
        <v>2.2</v>
      </c>
      <c r="AB139" s="14">
        <v>0</v>
      </c>
      <c r="AC139" s="14">
        <f>'[1]Лифт-страх.'!G21</f>
        <v>0.028811967338753824</v>
      </c>
      <c r="AD139" s="14">
        <v>0</v>
      </c>
      <c r="AE139" s="15">
        <f>C139-(D139+E139+F139+H139+J139+L139+M139+N139+O139+P139+Q139+R139+S139+T139+U139+V139+Y139+Z139+AA139+AB139+I139+X139+AC139+K139+AD139)</f>
        <v>0.5631781712852266</v>
      </c>
      <c r="AF139" s="16" t="e">
        <f>#REF!+AE139</f>
        <v>#REF!</v>
      </c>
      <c r="AG139" s="17">
        <f>C139-SUM(D139:AE139)+G139+W139</f>
        <v>0</v>
      </c>
      <c r="AH139" s="13">
        <v>3.03</v>
      </c>
      <c r="AI139" s="13"/>
      <c r="AJ139" s="1" t="e">
        <f>(C139+#REF!)*#REF!</f>
        <v>#REF!</v>
      </c>
      <c r="AK139" s="2"/>
      <c r="AL139" s="2"/>
      <c r="AM139" s="2"/>
      <c r="AN139" s="2"/>
      <c r="AO139" s="2"/>
      <c r="AP139" s="2"/>
      <c r="AQ139" s="2"/>
      <c r="AR139" s="2"/>
    </row>
    <row r="140" spans="1:36" s="19" customFormat="1" ht="15">
      <c r="A140" s="11">
        <v>138</v>
      </c>
      <c r="B140" s="41" t="s">
        <v>170</v>
      </c>
      <c r="C140" s="14">
        <v>18.5</v>
      </c>
      <c r="D140" s="14">
        <v>1.71</v>
      </c>
      <c r="E140" s="14">
        <v>0.34</v>
      </c>
      <c r="F140" s="14">
        <v>0</v>
      </c>
      <c r="G140" s="42">
        <v>0.58</v>
      </c>
      <c r="H140" s="14">
        <v>4.52</v>
      </c>
      <c r="I140" s="14">
        <v>0</v>
      </c>
      <c r="J140" s="14">
        <v>0.75</v>
      </c>
      <c r="K140" s="14">
        <v>0.24</v>
      </c>
      <c r="L140" s="14">
        <v>0.11</v>
      </c>
      <c r="M140" s="14">
        <v>0.54</v>
      </c>
      <c r="N140" s="14">
        <v>0.16</v>
      </c>
      <c r="O140" s="14">
        <v>0</v>
      </c>
      <c r="P140" s="14">
        <v>0.1</v>
      </c>
      <c r="Q140" s="14">
        <v>0.04</v>
      </c>
      <c r="R140" s="14">
        <v>0</v>
      </c>
      <c r="S140" s="14">
        <v>0</v>
      </c>
      <c r="T140" s="14">
        <v>0</v>
      </c>
      <c r="U140" s="14">
        <v>0.43</v>
      </c>
      <c r="V140" s="14">
        <f t="shared" si="5"/>
        <v>2.61</v>
      </c>
      <c r="W140" s="42">
        <v>2.03</v>
      </c>
      <c r="X140" s="14">
        <v>0</v>
      </c>
      <c r="Y140" s="14">
        <v>0.92</v>
      </c>
      <c r="Z140" s="14">
        <v>0.34</v>
      </c>
      <c r="AA140" s="14">
        <v>1.64</v>
      </c>
      <c r="AB140" s="14">
        <v>0</v>
      </c>
      <c r="AC140" s="14">
        <v>0</v>
      </c>
      <c r="AD140" s="14">
        <v>0</v>
      </c>
      <c r="AE140" s="15">
        <f>C140-(D140+E140+F140+H140+J140+L140+M140+N140+O140+P140+Q140+R140+S140+T140+U140+V140+Y140+Z140+AA140+AB140+I140+X140+AC140+K140+AD140)</f>
        <v>4.0500000000000025</v>
      </c>
      <c r="AF140" s="16" t="e">
        <f>#REF!+AE140</f>
        <v>#REF!</v>
      </c>
      <c r="AG140" s="17">
        <f>C140-SUM(D140:AE140)+G140+W140</f>
        <v>0</v>
      </c>
      <c r="AH140" s="18">
        <v>4.52</v>
      </c>
      <c r="AI140" s="13"/>
      <c r="AJ140" s="1" t="e">
        <f>(C140+#REF!)*#REF!</f>
        <v>#REF!</v>
      </c>
    </row>
    <row r="141" spans="1:36" s="19" customFormat="1" ht="15">
      <c r="A141" s="11">
        <v>139</v>
      </c>
      <c r="B141" s="41" t="s">
        <v>171</v>
      </c>
      <c r="C141" s="14">
        <v>18.26</v>
      </c>
      <c r="D141" s="14">
        <v>1.34</v>
      </c>
      <c r="E141" s="14">
        <v>0.34</v>
      </c>
      <c r="F141" s="14">
        <v>0.87</v>
      </c>
      <c r="G141" s="42">
        <v>0</v>
      </c>
      <c r="H141" s="14">
        <v>2.07</v>
      </c>
      <c r="I141" s="14">
        <v>0</v>
      </c>
      <c r="J141" s="14">
        <v>0.17</v>
      </c>
      <c r="K141" s="14">
        <v>0.06</v>
      </c>
      <c r="L141" s="14">
        <v>0.11</v>
      </c>
      <c r="M141" s="14">
        <v>0</v>
      </c>
      <c r="N141" s="14">
        <v>0.16</v>
      </c>
      <c r="O141" s="14">
        <v>0</v>
      </c>
      <c r="P141" s="14">
        <v>0.1</v>
      </c>
      <c r="Q141" s="14">
        <v>0.04</v>
      </c>
      <c r="R141" s="14">
        <v>2.8</v>
      </c>
      <c r="S141" s="14">
        <v>0.26</v>
      </c>
      <c r="T141" s="14">
        <v>0.05</v>
      </c>
      <c r="U141" s="14">
        <v>0.94</v>
      </c>
      <c r="V141" s="14">
        <f t="shared" si="5"/>
        <v>1.63</v>
      </c>
      <c r="W141" s="42">
        <v>1.63</v>
      </c>
      <c r="X141" s="14">
        <v>0.46</v>
      </c>
      <c r="Y141" s="14">
        <v>1.22</v>
      </c>
      <c r="Z141" s="14">
        <v>0.34</v>
      </c>
      <c r="AA141" s="14">
        <v>2.1</v>
      </c>
      <c r="AB141" s="14">
        <v>0</v>
      </c>
      <c r="AC141" s="14">
        <v>0.02</v>
      </c>
      <c r="AD141" s="14">
        <v>0</v>
      </c>
      <c r="AE141" s="15">
        <f>C141-(D141+E141+F141+H141+J141+L141+M141+N141+O141+P141+Q141+R141+S141+T141+U141+V141+Y141+Z141+AA141+AB141+I141+X141+AC141+K141+AD141)</f>
        <v>3.1800000000000015</v>
      </c>
      <c r="AF141" s="16" t="e">
        <f>#REF!+AE141</f>
        <v>#REF!</v>
      </c>
      <c r="AG141" s="17">
        <f>C141-SUM(D141:AE141)+G141+W141</f>
        <v>0</v>
      </c>
      <c r="AH141" s="18">
        <v>2.07</v>
      </c>
      <c r="AI141" s="13"/>
      <c r="AJ141" s="1" t="e">
        <f>(C141+#REF!)*#REF!</f>
        <v>#REF!</v>
      </c>
    </row>
    <row r="142" spans="1:44" s="19" customFormat="1" ht="15">
      <c r="A142" s="11">
        <v>140</v>
      </c>
      <c r="B142" s="41" t="s">
        <v>172</v>
      </c>
      <c r="C142" s="14">
        <v>20.02</v>
      </c>
      <c r="D142" s="14">
        <v>3.14</v>
      </c>
      <c r="E142" s="14">
        <v>0.34</v>
      </c>
      <c r="F142" s="14">
        <f>0.89*1.15</f>
        <v>1.0234999999999999</v>
      </c>
      <c r="G142" s="42">
        <v>0</v>
      </c>
      <c r="H142" s="14">
        <v>3.7</v>
      </c>
      <c r="I142" s="14">
        <v>0</v>
      </c>
      <c r="J142" s="14">
        <v>0.34</v>
      </c>
      <c r="K142" s="14">
        <v>0</v>
      </c>
      <c r="L142" s="14">
        <v>0.11</v>
      </c>
      <c r="M142" s="14">
        <v>0.54</v>
      </c>
      <c r="N142" s="14">
        <v>0</v>
      </c>
      <c r="O142" s="14">
        <v>0.14</v>
      </c>
      <c r="P142" s="14">
        <v>0</v>
      </c>
      <c r="Q142" s="14">
        <v>0.04</v>
      </c>
      <c r="R142" s="14">
        <f>'[2]Лифт-2015'!G23</f>
        <v>1.6018737500962836</v>
      </c>
      <c r="S142" s="14">
        <f>'[1]Лифт-2015'!L23</f>
        <v>0</v>
      </c>
      <c r="T142" s="14">
        <f>'[1]Лифт-2015'!P23</f>
        <v>0.030905845579180302</v>
      </c>
      <c r="U142" s="14">
        <v>0.94</v>
      </c>
      <c r="V142" s="14">
        <f t="shared" si="5"/>
        <v>1.63</v>
      </c>
      <c r="W142" s="42">
        <v>1.63</v>
      </c>
      <c r="X142" s="14">
        <v>0.37</v>
      </c>
      <c r="Y142" s="14">
        <v>1.22</v>
      </c>
      <c r="Z142" s="14">
        <v>0.34</v>
      </c>
      <c r="AA142" s="14">
        <v>2.2</v>
      </c>
      <c r="AB142" s="14">
        <v>2.3</v>
      </c>
      <c r="AC142" s="14">
        <f>'[1]Лифт-страх.'!G23</f>
        <v>0.01426423642116014</v>
      </c>
      <c r="AD142" s="14">
        <v>0</v>
      </c>
      <c r="AE142" s="15">
        <f>C142-(D142+E142+F142+H142+J142+L142+M142+N142+O142+P142+Q142+R142+S142+T142+U142+V142+Y142+Z142+AA142+AB142+I142+X142+AC142+K142+AD142)</f>
        <v>-0.0005438320966248966</v>
      </c>
      <c r="AF142" s="16" t="e">
        <f>#REF!+AE142</f>
        <v>#REF!</v>
      </c>
      <c r="AG142" s="17">
        <f>C142-SUM(D142:AE142)+G142+W142</f>
        <v>4.440892098500626E-15</v>
      </c>
      <c r="AH142" s="13">
        <v>3.7</v>
      </c>
      <c r="AI142" s="13"/>
      <c r="AJ142" s="1" t="e">
        <f>(C142+#REF!)*#REF!</f>
        <v>#REF!</v>
      </c>
      <c r="AK142" s="2"/>
      <c r="AL142" s="2"/>
      <c r="AM142" s="2"/>
      <c r="AN142" s="2"/>
      <c r="AO142" s="2"/>
      <c r="AP142" s="2"/>
      <c r="AQ142" s="2"/>
      <c r="AR142" s="2"/>
    </row>
    <row r="143" spans="1:44" s="19" customFormat="1" ht="15">
      <c r="A143" s="11">
        <v>141</v>
      </c>
      <c r="B143" s="41" t="s">
        <v>173</v>
      </c>
      <c r="C143" s="14">
        <v>12.57</v>
      </c>
      <c r="D143" s="14">
        <v>0</v>
      </c>
      <c r="E143" s="14">
        <v>0.34</v>
      </c>
      <c r="F143" s="14">
        <v>0</v>
      </c>
      <c r="G143" s="42">
        <v>0.58</v>
      </c>
      <c r="H143" s="14">
        <f aca="true" t="shared" si="6" ref="H143:H160">AH143-AH143*2%</f>
        <v>3.675</v>
      </c>
      <c r="I143" s="14">
        <v>0.07</v>
      </c>
      <c r="J143" s="14">
        <v>0.77</v>
      </c>
      <c r="K143" s="14">
        <v>0</v>
      </c>
      <c r="L143" s="14">
        <v>0.19</v>
      </c>
      <c r="M143" s="14">
        <v>0.54</v>
      </c>
      <c r="N143" s="14">
        <v>0.16</v>
      </c>
      <c r="O143" s="14">
        <v>0</v>
      </c>
      <c r="P143" s="14">
        <v>0.1</v>
      </c>
      <c r="Q143" s="14">
        <v>0.04</v>
      </c>
      <c r="R143" s="14">
        <v>0</v>
      </c>
      <c r="S143" s="14">
        <v>0</v>
      </c>
      <c r="T143" s="14">
        <v>0</v>
      </c>
      <c r="U143" s="14">
        <v>0.43</v>
      </c>
      <c r="V143" s="14">
        <f t="shared" si="5"/>
        <v>2.61</v>
      </c>
      <c r="W143" s="42">
        <v>2.03</v>
      </c>
      <c r="X143" s="14">
        <v>0</v>
      </c>
      <c r="Y143" s="14">
        <v>0.92</v>
      </c>
      <c r="Z143" s="14">
        <v>0.34</v>
      </c>
      <c r="AA143" s="14">
        <v>1.64</v>
      </c>
      <c r="AB143" s="14">
        <v>0</v>
      </c>
      <c r="AC143" s="14">
        <v>0</v>
      </c>
      <c r="AD143" s="14">
        <f>'[2]Диаг-ка ВДГО'!H66</f>
        <v>0.7419192105619333</v>
      </c>
      <c r="AE143" s="15">
        <f>C143-(D143+E143+F143+H143+J143+L143+M143+N143+O143+P143+Q143+R143+S143+T143+U143+V143+Y143+Z143+AA143+AB143+I143+X143+AC143+K143+AD143)</f>
        <v>0.0030807894380657785</v>
      </c>
      <c r="AF143" s="16" t="e">
        <f>#REF!+AE143</f>
        <v>#REF!</v>
      </c>
      <c r="AG143" s="17">
        <f>C143-SUM(D143:AE143)+G143+W143</f>
        <v>0</v>
      </c>
      <c r="AH143" s="13">
        <v>3.75</v>
      </c>
      <c r="AI143" s="13"/>
      <c r="AJ143" s="1" t="e">
        <f>(C143+#REF!)*#REF!</f>
        <v>#REF!</v>
      </c>
      <c r="AK143" s="2"/>
      <c r="AL143" s="2"/>
      <c r="AM143" s="2"/>
      <c r="AN143" s="2"/>
      <c r="AO143" s="2"/>
      <c r="AP143" s="2"/>
      <c r="AQ143" s="2"/>
      <c r="AR143" s="2"/>
    </row>
    <row r="144" spans="1:44" s="19" customFormat="1" ht="15">
      <c r="A144" s="11">
        <v>142</v>
      </c>
      <c r="B144" s="41" t="s">
        <v>174</v>
      </c>
      <c r="C144" s="14">
        <v>9.17</v>
      </c>
      <c r="D144" s="14">
        <v>0</v>
      </c>
      <c r="E144" s="14">
        <v>0.34</v>
      </c>
      <c r="F144" s="14">
        <v>0</v>
      </c>
      <c r="G144" s="42">
        <v>0.58</v>
      </c>
      <c r="H144" s="14">
        <f t="shared" si="6"/>
        <v>2.2442</v>
      </c>
      <c r="I144" s="14">
        <v>0</v>
      </c>
      <c r="J144" s="14">
        <v>0.6</v>
      </c>
      <c r="K144" s="14">
        <v>0</v>
      </c>
      <c r="L144" s="14">
        <v>0</v>
      </c>
      <c r="M144" s="14">
        <v>0</v>
      </c>
      <c r="N144" s="14">
        <v>0.16</v>
      </c>
      <c r="O144" s="14">
        <v>0</v>
      </c>
      <c r="P144" s="14">
        <v>0</v>
      </c>
      <c r="Q144" s="14">
        <v>0.04</v>
      </c>
      <c r="R144" s="14">
        <v>0</v>
      </c>
      <c r="S144" s="14">
        <v>0</v>
      </c>
      <c r="T144" s="14">
        <v>0</v>
      </c>
      <c r="U144" s="14">
        <v>0.35</v>
      </c>
      <c r="V144" s="14">
        <f t="shared" si="5"/>
        <v>2.61</v>
      </c>
      <c r="W144" s="42">
        <v>2.03</v>
      </c>
      <c r="X144" s="14">
        <v>0</v>
      </c>
      <c r="Y144" s="14">
        <v>0.85</v>
      </c>
      <c r="Z144" s="14">
        <v>0.34</v>
      </c>
      <c r="AA144" s="14">
        <v>1.64</v>
      </c>
      <c r="AB144" s="14">
        <v>0</v>
      </c>
      <c r="AC144" s="14">
        <v>0</v>
      </c>
      <c r="AD144" s="14">
        <v>0</v>
      </c>
      <c r="AE144" s="15">
        <f>C144-(D144+E144+F144+H144+J144+L144+M144+N144+O144+P144+Q144+R144+S144+T144+U144+V144+Y144+Z144+AA144+AB144+I144+X144+AC144+K144+AD144)</f>
        <v>-0.00420000000000087</v>
      </c>
      <c r="AF144" s="16" t="e">
        <f>#REF!+AE144</f>
        <v>#REF!</v>
      </c>
      <c r="AG144" s="17">
        <f>C144-SUM(D144:AE144)+G144+W144</f>
        <v>0</v>
      </c>
      <c r="AH144" s="13">
        <v>2.29</v>
      </c>
      <c r="AI144" s="13"/>
      <c r="AJ144" s="1" t="e">
        <f>(C144+#REF!)*#REF!</f>
        <v>#REF!</v>
      </c>
      <c r="AK144" s="2"/>
      <c r="AL144" s="2"/>
      <c r="AM144" s="2"/>
      <c r="AN144" s="2"/>
      <c r="AO144" s="2"/>
      <c r="AP144" s="2"/>
      <c r="AQ144" s="2"/>
      <c r="AR144" s="2"/>
    </row>
    <row r="145" spans="1:44" s="19" customFormat="1" ht="15">
      <c r="A145" s="11">
        <v>143</v>
      </c>
      <c r="B145" s="41" t="s">
        <v>175</v>
      </c>
      <c r="C145" s="14">
        <v>6.61</v>
      </c>
      <c r="D145" s="14">
        <v>0</v>
      </c>
      <c r="E145" s="14">
        <v>0.34</v>
      </c>
      <c r="F145" s="14">
        <v>0</v>
      </c>
      <c r="G145" s="42">
        <v>0.58</v>
      </c>
      <c r="H145" s="14">
        <f t="shared" si="6"/>
        <v>1.0094</v>
      </c>
      <c r="I145" s="14">
        <v>0</v>
      </c>
      <c r="J145" s="14">
        <v>0.17</v>
      </c>
      <c r="K145" s="14">
        <v>0</v>
      </c>
      <c r="L145" s="14">
        <v>0</v>
      </c>
      <c r="M145" s="14">
        <v>0</v>
      </c>
      <c r="N145" s="14">
        <v>0.16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0.12</v>
      </c>
      <c r="V145" s="14">
        <f t="shared" si="5"/>
        <v>2.61</v>
      </c>
      <c r="W145" s="42">
        <v>2.03</v>
      </c>
      <c r="X145" s="14">
        <v>0</v>
      </c>
      <c r="Y145" s="14">
        <v>0.76</v>
      </c>
      <c r="Z145" s="14">
        <v>0.34</v>
      </c>
      <c r="AA145" s="14">
        <v>1.1</v>
      </c>
      <c r="AB145" s="14">
        <v>0</v>
      </c>
      <c r="AC145" s="14">
        <v>0</v>
      </c>
      <c r="AD145" s="14">
        <v>0</v>
      </c>
      <c r="AE145" s="15">
        <f>C145-(D145+E145+F145+H145+J145+L145+M145+N145+O145+P145+Q145+R145+S145+T145+U145+V145+Y145+Z145+AA145+AB145+I145+X145+AC145+K145+AD145)</f>
        <v>0.0006000000000012662</v>
      </c>
      <c r="AF145" s="16" t="e">
        <f>#REF!+AE145</f>
        <v>#REF!</v>
      </c>
      <c r="AG145" s="17">
        <f>C145-SUM(D145:AE145)+G145+W145</f>
        <v>0</v>
      </c>
      <c r="AH145" s="13">
        <v>1.03</v>
      </c>
      <c r="AI145" s="13"/>
      <c r="AJ145" s="1" t="e">
        <f>(C145+#REF!)*#REF!</f>
        <v>#REF!</v>
      </c>
      <c r="AK145" s="2"/>
      <c r="AL145" s="2"/>
      <c r="AM145" s="2"/>
      <c r="AN145" s="2"/>
      <c r="AO145" s="2"/>
      <c r="AP145" s="2"/>
      <c r="AQ145" s="2"/>
      <c r="AR145" s="2"/>
    </row>
    <row r="146" spans="1:44" s="19" customFormat="1" ht="15">
      <c r="A146" s="11">
        <v>144</v>
      </c>
      <c r="B146" s="41" t="s">
        <v>176</v>
      </c>
      <c r="C146" s="14">
        <v>10.27</v>
      </c>
      <c r="D146" s="14">
        <v>0</v>
      </c>
      <c r="E146" s="14">
        <v>0.34</v>
      </c>
      <c r="F146" s="14">
        <v>0</v>
      </c>
      <c r="G146" s="42">
        <v>0.58</v>
      </c>
      <c r="H146" s="14">
        <f t="shared" si="6"/>
        <v>3.2634</v>
      </c>
      <c r="I146" s="14">
        <v>0.07</v>
      </c>
      <c r="J146" s="14">
        <v>0.55</v>
      </c>
      <c r="K146" s="14">
        <v>0</v>
      </c>
      <c r="L146" s="14">
        <v>0</v>
      </c>
      <c r="M146" s="14">
        <v>0</v>
      </c>
      <c r="N146" s="14">
        <v>0.16</v>
      </c>
      <c r="O146" s="14">
        <v>0</v>
      </c>
      <c r="P146" s="14">
        <v>0.1</v>
      </c>
      <c r="Q146" s="14">
        <v>0</v>
      </c>
      <c r="R146" s="14">
        <v>0</v>
      </c>
      <c r="S146" s="14">
        <v>0</v>
      </c>
      <c r="T146" s="14">
        <v>0</v>
      </c>
      <c r="U146" s="14">
        <v>0.35</v>
      </c>
      <c r="V146" s="14">
        <f t="shared" si="5"/>
        <v>2.61</v>
      </c>
      <c r="W146" s="42">
        <v>2.03</v>
      </c>
      <c r="X146" s="14">
        <v>0</v>
      </c>
      <c r="Y146" s="14">
        <v>0.85</v>
      </c>
      <c r="Z146" s="14">
        <v>0.34</v>
      </c>
      <c r="AA146" s="14">
        <v>1.64</v>
      </c>
      <c r="AB146" s="14">
        <v>0</v>
      </c>
      <c r="AC146" s="14">
        <v>0</v>
      </c>
      <c r="AD146" s="14">
        <v>0</v>
      </c>
      <c r="AE146" s="15">
        <f>C146-(D146+E146+F146+H146+J146+L146+M146+N146+O146+P146+Q146+R146+S146+T146+U146+V146+Y146+Z146+AA146+AB146+I146+X146+AC146+K146+AD146)</f>
        <v>-0.0033999999999991815</v>
      </c>
      <c r="AF146" s="16" t="e">
        <f>#REF!+AE146</f>
        <v>#REF!</v>
      </c>
      <c r="AG146" s="17">
        <f>C146-SUM(D146:AE146)+G146+W146</f>
        <v>0</v>
      </c>
      <c r="AH146" s="13">
        <v>3.33</v>
      </c>
      <c r="AI146" s="13"/>
      <c r="AJ146" s="1" t="e">
        <f>(C146+#REF!)*#REF!</f>
        <v>#REF!</v>
      </c>
      <c r="AK146" s="2"/>
      <c r="AL146" s="2"/>
      <c r="AM146" s="2"/>
      <c r="AN146" s="2"/>
      <c r="AO146" s="2"/>
      <c r="AP146" s="2"/>
      <c r="AQ146" s="2"/>
      <c r="AR146" s="2"/>
    </row>
    <row r="147" spans="1:44" s="19" customFormat="1" ht="15">
      <c r="A147" s="11">
        <v>145</v>
      </c>
      <c r="B147" s="41" t="s">
        <v>177</v>
      </c>
      <c r="C147" s="14">
        <v>16.72</v>
      </c>
      <c r="D147" s="14">
        <v>0.38</v>
      </c>
      <c r="E147" s="14">
        <v>0.34</v>
      </c>
      <c r="F147" s="14">
        <v>0</v>
      </c>
      <c r="G147" s="42">
        <v>0.58</v>
      </c>
      <c r="H147" s="14">
        <f t="shared" si="6"/>
        <v>3.8611999999999997</v>
      </c>
      <c r="I147" s="14">
        <v>0</v>
      </c>
      <c r="J147" s="14">
        <v>0.5800000000000001</v>
      </c>
      <c r="K147" s="14">
        <v>0</v>
      </c>
      <c r="L147" s="14">
        <v>0</v>
      </c>
      <c r="M147" s="14">
        <v>0</v>
      </c>
      <c r="N147" s="14">
        <v>0.16</v>
      </c>
      <c r="O147" s="14">
        <v>0</v>
      </c>
      <c r="P147" s="14">
        <v>0</v>
      </c>
      <c r="Q147" s="14">
        <v>0.04</v>
      </c>
      <c r="R147" s="14">
        <v>0</v>
      </c>
      <c r="S147" s="14">
        <v>0</v>
      </c>
      <c r="T147" s="14">
        <v>0</v>
      </c>
      <c r="U147" s="14">
        <v>0.35</v>
      </c>
      <c r="V147" s="14">
        <f t="shared" si="5"/>
        <v>2.61</v>
      </c>
      <c r="W147" s="42">
        <v>2.03</v>
      </c>
      <c r="X147" s="14">
        <v>0</v>
      </c>
      <c r="Y147" s="14">
        <v>0.85</v>
      </c>
      <c r="Z147" s="14">
        <v>0.34</v>
      </c>
      <c r="AA147" s="14">
        <v>1.64</v>
      </c>
      <c r="AB147" s="14">
        <v>0</v>
      </c>
      <c r="AC147" s="14">
        <v>0</v>
      </c>
      <c r="AD147" s="14">
        <v>0</v>
      </c>
      <c r="AE147" s="15">
        <f>C147-(D147+E147+F147+H147+J147+L147+M147+N147+O147+P147+Q147+R147+S147+T147+U147+V147+Y147+Z147+AA147+AB147+I147+X147+AC147+K147+AD147)</f>
        <v>5.5687999999999995</v>
      </c>
      <c r="AF147" s="16" t="e">
        <f>#REF!+AE147</f>
        <v>#REF!</v>
      </c>
      <c r="AG147" s="17">
        <f>C147-SUM(D147:AE147)+G147+W147</f>
        <v>0</v>
      </c>
      <c r="AH147" s="13">
        <v>3.94</v>
      </c>
      <c r="AI147" s="13"/>
      <c r="AJ147" s="1" t="e">
        <f>(C147+#REF!)*#REF!</f>
        <v>#REF!</v>
      </c>
      <c r="AK147" s="2"/>
      <c r="AL147" s="2"/>
      <c r="AM147" s="2"/>
      <c r="AN147" s="2"/>
      <c r="AO147" s="2"/>
      <c r="AP147" s="2"/>
      <c r="AQ147" s="2"/>
      <c r="AR147" s="2"/>
    </row>
    <row r="148" spans="1:44" s="19" customFormat="1" ht="15">
      <c r="A148" s="11">
        <v>146</v>
      </c>
      <c r="B148" s="41" t="s">
        <v>178</v>
      </c>
      <c r="C148" s="14">
        <v>16.89</v>
      </c>
      <c r="D148" s="14">
        <v>1.51</v>
      </c>
      <c r="E148" s="14">
        <v>0.34</v>
      </c>
      <c r="F148" s="14">
        <v>0</v>
      </c>
      <c r="G148" s="42">
        <v>0.58</v>
      </c>
      <c r="H148" s="14">
        <f t="shared" si="6"/>
        <v>2.9008</v>
      </c>
      <c r="I148" s="14">
        <v>0</v>
      </c>
      <c r="J148" s="14">
        <v>0.91</v>
      </c>
      <c r="K148" s="14">
        <v>0</v>
      </c>
      <c r="L148" s="14">
        <v>0.19</v>
      </c>
      <c r="M148" s="14">
        <v>0.54</v>
      </c>
      <c r="N148" s="14">
        <v>0.16</v>
      </c>
      <c r="O148" s="14">
        <v>0</v>
      </c>
      <c r="P148" s="14">
        <v>0</v>
      </c>
      <c r="Q148" s="14">
        <v>0.04</v>
      </c>
      <c r="R148" s="14">
        <v>0</v>
      </c>
      <c r="S148" s="14">
        <v>0</v>
      </c>
      <c r="T148" s="14">
        <v>0</v>
      </c>
      <c r="U148" s="14">
        <v>0.43</v>
      </c>
      <c r="V148" s="14">
        <f t="shared" si="5"/>
        <v>2.61</v>
      </c>
      <c r="W148" s="42">
        <v>2.03</v>
      </c>
      <c r="X148" s="14">
        <v>0</v>
      </c>
      <c r="Y148" s="14">
        <v>0.92</v>
      </c>
      <c r="Z148" s="14">
        <v>0.34</v>
      </c>
      <c r="AA148" s="14">
        <v>1.64</v>
      </c>
      <c r="AB148" s="14">
        <v>0</v>
      </c>
      <c r="AC148" s="14">
        <v>0</v>
      </c>
      <c r="AD148" s="14">
        <v>0</v>
      </c>
      <c r="AE148" s="15">
        <f>C148-(D148+E148+F148+H148+J148+L148+M148+N148+O148+P148+Q148+R148+S148+T148+U148+V148+Y148+Z148+AA148+AB148+I148+X148+AC148+K148+AD148)</f>
        <v>4.3591999999999995</v>
      </c>
      <c r="AF148" s="16" t="e">
        <f>#REF!+AE148</f>
        <v>#REF!</v>
      </c>
      <c r="AG148" s="17">
        <f>C148-SUM(D148:AE148)+G148+W148</f>
        <v>0</v>
      </c>
      <c r="AH148" s="13">
        <v>2.96</v>
      </c>
      <c r="AI148" s="13"/>
      <c r="AJ148" s="1" t="e">
        <f>(C148+#REF!)*#REF!</f>
        <v>#REF!</v>
      </c>
      <c r="AK148" s="2"/>
      <c r="AL148" s="2"/>
      <c r="AM148" s="2"/>
      <c r="AN148" s="2"/>
      <c r="AO148" s="2"/>
      <c r="AP148" s="2"/>
      <c r="AQ148" s="2"/>
      <c r="AR148" s="2"/>
    </row>
    <row r="149" spans="1:44" s="19" customFormat="1" ht="15">
      <c r="A149" s="11">
        <v>147</v>
      </c>
      <c r="B149" s="41" t="s">
        <v>179</v>
      </c>
      <c r="C149" s="14">
        <v>9.17</v>
      </c>
      <c r="D149" s="14">
        <v>0</v>
      </c>
      <c r="E149" s="14">
        <v>0.34</v>
      </c>
      <c r="F149" s="14">
        <v>0</v>
      </c>
      <c r="G149" s="42">
        <v>0.58</v>
      </c>
      <c r="H149" s="14">
        <f t="shared" si="6"/>
        <v>2.3422</v>
      </c>
      <c r="I149" s="14">
        <v>0</v>
      </c>
      <c r="J149" s="14">
        <v>0.35</v>
      </c>
      <c r="K149" s="14">
        <v>0</v>
      </c>
      <c r="L149" s="14">
        <v>0.19</v>
      </c>
      <c r="M149" s="14">
        <v>0</v>
      </c>
      <c r="N149" s="14">
        <v>0.16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0.35</v>
      </c>
      <c r="V149" s="14">
        <f t="shared" si="5"/>
        <v>2.61</v>
      </c>
      <c r="W149" s="42">
        <v>2.03</v>
      </c>
      <c r="X149" s="14">
        <v>0</v>
      </c>
      <c r="Y149" s="14">
        <v>0.85</v>
      </c>
      <c r="Z149" s="14">
        <v>0.34</v>
      </c>
      <c r="AA149" s="14">
        <v>1.64</v>
      </c>
      <c r="AB149" s="14">
        <v>0</v>
      </c>
      <c r="AC149" s="14">
        <v>0</v>
      </c>
      <c r="AD149" s="14">
        <v>0</v>
      </c>
      <c r="AE149" s="15">
        <f>C149-(D149+E149+F149+H149+J149+L149+M149+N149+O149+P149+Q149+R149+S149+T149+U149+V149+Y149+Z149+AA149+AB149+I149+X149+AC149+K149+AD149)</f>
        <v>-0.002200000000000202</v>
      </c>
      <c r="AF149" s="16" t="e">
        <f>#REF!+AE149</f>
        <v>#REF!</v>
      </c>
      <c r="AG149" s="17">
        <f>C149-SUM(D149:AE149)+G149+W149</f>
        <v>0</v>
      </c>
      <c r="AH149" s="13">
        <v>2.39</v>
      </c>
      <c r="AI149" s="13"/>
      <c r="AJ149" s="1" t="e">
        <f>(C149+#REF!)*#REF!</f>
        <v>#REF!</v>
      </c>
      <c r="AK149" s="2"/>
      <c r="AL149" s="2"/>
      <c r="AM149" s="2"/>
      <c r="AN149" s="2"/>
      <c r="AO149" s="2"/>
      <c r="AP149" s="2"/>
      <c r="AQ149" s="2"/>
      <c r="AR149" s="2"/>
    </row>
    <row r="150" spans="1:44" s="19" customFormat="1" ht="15">
      <c r="A150" s="11">
        <v>148</v>
      </c>
      <c r="B150" s="41" t="s">
        <v>180</v>
      </c>
      <c r="C150" s="14">
        <v>7.41</v>
      </c>
      <c r="D150" s="14">
        <v>0</v>
      </c>
      <c r="E150" s="14">
        <v>0.34</v>
      </c>
      <c r="F150" s="14">
        <v>0</v>
      </c>
      <c r="G150" s="42">
        <v>0.58</v>
      </c>
      <c r="H150" s="14">
        <f t="shared" si="6"/>
        <v>1.5092</v>
      </c>
      <c r="I150" s="14">
        <v>0</v>
      </c>
      <c r="J150" s="14">
        <v>0.28</v>
      </c>
      <c r="K150" s="14">
        <v>0</v>
      </c>
      <c r="L150" s="14">
        <v>0.19</v>
      </c>
      <c r="M150" s="14">
        <v>0</v>
      </c>
      <c r="N150" s="14">
        <v>0.16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0.12</v>
      </c>
      <c r="V150" s="14">
        <f t="shared" si="5"/>
        <v>2.61</v>
      </c>
      <c r="W150" s="42">
        <v>2.03</v>
      </c>
      <c r="X150" s="14">
        <v>0</v>
      </c>
      <c r="Y150" s="14">
        <v>0.76</v>
      </c>
      <c r="Z150" s="14">
        <v>0.34</v>
      </c>
      <c r="AA150" s="14">
        <v>1.1</v>
      </c>
      <c r="AB150" s="14">
        <v>0</v>
      </c>
      <c r="AC150" s="14">
        <v>0</v>
      </c>
      <c r="AD150" s="14">
        <v>0</v>
      </c>
      <c r="AE150" s="15">
        <f>C150-(D150+E150+F150+H150+J150+L150+M150+N150+O150+P150+Q150+R150+S150+T150+U150+V150+Y150+Z150+AA150+AB150+I150+X150+AC150+K150+AD150)</f>
        <v>0.0007999999999999119</v>
      </c>
      <c r="AF150" s="16" t="e">
        <f>#REF!+AE150</f>
        <v>#REF!</v>
      </c>
      <c r="AG150" s="17">
        <f>C150-SUM(D150:AE150)+G150+W150</f>
        <v>0</v>
      </c>
      <c r="AH150" s="13">
        <v>1.54</v>
      </c>
      <c r="AI150" s="13"/>
      <c r="AJ150" s="1" t="e">
        <f>(C150+#REF!)*#REF!</f>
        <v>#REF!</v>
      </c>
      <c r="AK150" s="2"/>
      <c r="AL150" s="2"/>
      <c r="AM150" s="2"/>
      <c r="AN150" s="2"/>
      <c r="AO150" s="2"/>
      <c r="AP150" s="2"/>
      <c r="AQ150" s="2"/>
      <c r="AR150" s="2"/>
    </row>
    <row r="151" spans="1:44" s="19" customFormat="1" ht="15">
      <c r="A151" s="11">
        <v>149</v>
      </c>
      <c r="B151" s="41" t="s">
        <v>181</v>
      </c>
      <c r="C151" s="14">
        <v>7.41</v>
      </c>
      <c r="D151" s="14">
        <v>0</v>
      </c>
      <c r="E151" s="14">
        <v>0.34</v>
      </c>
      <c r="F151" s="14">
        <v>0</v>
      </c>
      <c r="G151" s="42">
        <v>0.58</v>
      </c>
      <c r="H151" s="14">
        <f t="shared" si="6"/>
        <v>1.5092</v>
      </c>
      <c r="I151" s="14">
        <v>0</v>
      </c>
      <c r="J151" s="14">
        <v>0.28</v>
      </c>
      <c r="K151" s="14">
        <v>0</v>
      </c>
      <c r="L151" s="14">
        <v>0.19</v>
      </c>
      <c r="M151" s="14">
        <v>0</v>
      </c>
      <c r="N151" s="14">
        <v>0.16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0.12</v>
      </c>
      <c r="V151" s="14">
        <f t="shared" si="5"/>
        <v>2.61</v>
      </c>
      <c r="W151" s="42">
        <v>2.03</v>
      </c>
      <c r="X151" s="14">
        <v>0</v>
      </c>
      <c r="Y151" s="14">
        <v>0.76</v>
      </c>
      <c r="Z151" s="14">
        <v>0.34</v>
      </c>
      <c r="AA151" s="14">
        <v>1.1</v>
      </c>
      <c r="AB151" s="14">
        <v>0</v>
      </c>
      <c r="AC151" s="14">
        <v>0</v>
      </c>
      <c r="AD151" s="14">
        <v>0</v>
      </c>
      <c r="AE151" s="15">
        <f>C151-(D151+E151+F151+H151+J151+L151+M151+N151+O151+P151+Q151+R151+S151+T151+U151+V151+Y151+Z151+AA151+AB151+I151+X151+AC151+K151+AD151)</f>
        <v>0.0007999999999999119</v>
      </c>
      <c r="AF151" s="16" t="e">
        <f>#REF!+AE151</f>
        <v>#REF!</v>
      </c>
      <c r="AG151" s="17">
        <f>C151-SUM(D151:AE151)+G151+W151</f>
        <v>0</v>
      </c>
      <c r="AH151" s="13">
        <v>1.54</v>
      </c>
      <c r="AI151" s="13"/>
      <c r="AJ151" s="1" t="e">
        <f>(C151+#REF!)*#REF!</f>
        <v>#REF!</v>
      </c>
      <c r="AK151" s="2"/>
      <c r="AL151" s="2"/>
      <c r="AM151" s="2"/>
      <c r="AN151" s="2"/>
      <c r="AO151" s="2"/>
      <c r="AP151" s="2"/>
      <c r="AQ151" s="2"/>
      <c r="AR151" s="2"/>
    </row>
    <row r="152" spans="1:44" s="19" customFormat="1" ht="15">
      <c r="A152" s="11">
        <v>150</v>
      </c>
      <c r="B152" s="41" t="s">
        <v>182</v>
      </c>
      <c r="C152" s="14">
        <v>7.41</v>
      </c>
      <c r="D152" s="14">
        <v>0</v>
      </c>
      <c r="E152" s="14">
        <v>0.34</v>
      </c>
      <c r="F152" s="14">
        <v>0</v>
      </c>
      <c r="G152" s="42">
        <v>0.58</v>
      </c>
      <c r="H152" s="14">
        <f t="shared" si="6"/>
        <v>1.5092</v>
      </c>
      <c r="I152" s="14">
        <v>0</v>
      </c>
      <c r="J152" s="14">
        <v>0.28</v>
      </c>
      <c r="K152" s="14">
        <v>0</v>
      </c>
      <c r="L152" s="14">
        <v>0.19</v>
      </c>
      <c r="M152" s="14">
        <v>0</v>
      </c>
      <c r="N152" s="14">
        <v>0.16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0.12</v>
      </c>
      <c r="V152" s="14">
        <f t="shared" si="5"/>
        <v>2.61</v>
      </c>
      <c r="W152" s="42">
        <v>2.03</v>
      </c>
      <c r="X152" s="14">
        <v>0</v>
      </c>
      <c r="Y152" s="14">
        <v>0.76</v>
      </c>
      <c r="Z152" s="14">
        <v>0.34</v>
      </c>
      <c r="AA152" s="14">
        <v>1.1</v>
      </c>
      <c r="AB152" s="14">
        <v>0</v>
      </c>
      <c r="AC152" s="14">
        <v>0</v>
      </c>
      <c r="AD152" s="14">
        <v>0</v>
      </c>
      <c r="AE152" s="15">
        <f>C152-(D152+E152+F152+H152+J152+L152+M152+N152+O152+P152+Q152+R152+S152+T152+U152+V152+Y152+Z152+AA152+AB152+I152+X152+AC152+K152+AD152)</f>
        <v>0.0007999999999999119</v>
      </c>
      <c r="AF152" s="16" t="e">
        <f>#REF!+AE152</f>
        <v>#REF!</v>
      </c>
      <c r="AG152" s="17">
        <f>C152-SUM(D152:AE152)+G152+W152</f>
        <v>0</v>
      </c>
      <c r="AH152" s="13">
        <v>1.54</v>
      </c>
      <c r="AI152" s="2"/>
      <c r="AJ152" s="1" t="e">
        <f>(C152+#REF!)*#REF!</f>
        <v>#REF!</v>
      </c>
      <c r="AK152" s="2"/>
      <c r="AL152" s="2"/>
      <c r="AM152" s="2"/>
      <c r="AN152" s="2"/>
      <c r="AO152" s="2"/>
      <c r="AP152" s="2"/>
      <c r="AQ152" s="2"/>
      <c r="AR152" s="2"/>
    </row>
    <row r="153" spans="1:44" s="19" customFormat="1" ht="15">
      <c r="A153" s="11">
        <v>151</v>
      </c>
      <c r="B153" s="41" t="s">
        <v>183</v>
      </c>
      <c r="C153" s="14">
        <v>9.17</v>
      </c>
      <c r="D153" s="14">
        <v>0</v>
      </c>
      <c r="E153" s="14">
        <v>0.34</v>
      </c>
      <c r="F153" s="14">
        <v>0</v>
      </c>
      <c r="G153" s="42">
        <v>0.58</v>
      </c>
      <c r="H153" s="14">
        <f t="shared" si="6"/>
        <v>2.3422</v>
      </c>
      <c r="I153" s="14">
        <v>0</v>
      </c>
      <c r="J153" s="14">
        <v>0.35</v>
      </c>
      <c r="K153" s="14">
        <v>0</v>
      </c>
      <c r="L153" s="14">
        <v>0.19</v>
      </c>
      <c r="M153" s="14">
        <v>0</v>
      </c>
      <c r="N153" s="14">
        <v>0.16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0.35</v>
      </c>
      <c r="V153" s="14">
        <f t="shared" si="5"/>
        <v>2.61</v>
      </c>
      <c r="W153" s="42">
        <v>2.03</v>
      </c>
      <c r="X153" s="14">
        <v>0</v>
      </c>
      <c r="Y153" s="14">
        <v>0.85</v>
      </c>
      <c r="Z153" s="14">
        <v>0.34</v>
      </c>
      <c r="AA153" s="14">
        <v>1.64</v>
      </c>
      <c r="AB153" s="14">
        <v>0</v>
      </c>
      <c r="AC153" s="14">
        <v>0</v>
      </c>
      <c r="AD153" s="14">
        <v>0</v>
      </c>
      <c r="AE153" s="15">
        <f>C153-(D153+E153+F153+H153+J153+L153+M153+N153+O153+P153+Q153+R153+S153+T153+U153+V153+Y153+Z153+AA153+AB153+I153+X153+AC153+K153+AD153)</f>
        <v>-0.002200000000000202</v>
      </c>
      <c r="AF153" s="16" t="e">
        <f>#REF!+AE153</f>
        <v>#REF!</v>
      </c>
      <c r="AG153" s="17">
        <f>C153-SUM(D153:AE153)+G153+W153</f>
        <v>0</v>
      </c>
      <c r="AH153" s="13">
        <v>2.39</v>
      </c>
      <c r="AI153" s="2"/>
      <c r="AJ153" s="1" t="e">
        <f>(C153+#REF!)*#REF!</f>
        <v>#REF!</v>
      </c>
      <c r="AK153" s="2"/>
      <c r="AL153" s="2"/>
      <c r="AM153" s="2"/>
      <c r="AN153" s="2"/>
      <c r="AO153" s="2"/>
      <c r="AP153" s="2"/>
      <c r="AQ153" s="2"/>
      <c r="AR153" s="2"/>
    </row>
    <row r="154" spans="1:44" s="19" customFormat="1" ht="15">
      <c r="A154" s="11">
        <v>152</v>
      </c>
      <c r="B154" s="41" t="s">
        <v>184</v>
      </c>
      <c r="C154" s="14">
        <v>7.41</v>
      </c>
      <c r="D154" s="14">
        <v>0</v>
      </c>
      <c r="E154" s="14">
        <v>0.34</v>
      </c>
      <c r="F154" s="14">
        <v>0</v>
      </c>
      <c r="G154" s="42">
        <v>0.58</v>
      </c>
      <c r="H154" s="14">
        <f t="shared" si="6"/>
        <v>1.5092</v>
      </c>
      <c r="I154" s="14">
        <v>0</v>
      </c>
      <c r="J154" s="14">
        <v>0.28</v>
      </c>
      <c r="K154" s="14">
        <v>0</v>
      </c>
      <c r="L154" s="14">
        <v>0.19</v>
      </c>
      <c r="M154" s="14">
        <v>0</v>
      </c>
      <c r="N154" s="14">
        <v>0.16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0.12</v>
      </c>
      <c r="V154" s="14">
        <f t="shared" si="5"/>
        <v>2.61</v>
      </c>
      <c r="W154" s="42">
        <v>2.03</v>
      </c>
      <c r="X154" s="14">
        <v>0</v>
      </c>
      <c r="Y154" s="14">
        <v>0.76</v>
      </c>
      <c r="Z154" s="14">
        <v>0.34</v>
      </c>
      <c r="AA154" s="14">
        <v>1.1</v>
      </c>
      <c r="AB154" s="14">
        <v>0</v>
      </c>
      <c r="AC154" s="14">
        <v>0</v>
      </c>
      <c r="AD154" s="14">
        <v>0</v>
      </c>
      <c r="AE154" s="15">
        <f>C154-(D154+E154+F154+H154+J154+L154+M154+N154+O154+P154+Q154+R154+S154+T154+U154+V154+Y154+Z154+AA154+AB154+I154+X154+AC154+K154+AD154)</f>
        <v>0.0007999999999999119</v>
      </c>
      <c r="AF154" s="16" t="e">
        <f>#REF!+AE154</f>
        <v>#REF!</v>
      </c>
      <c r="AG154" s="17">
        <f>C154-SUM(D154:AE154)+G154+W154</f>
        <v>0</v>
      </c>
      <c r="AH154" s="13">
        <v>1.54</v>
      </c>
      <c r="AI154" s="2"/>
      <c r="AJ154" s="1" t="e">
        <f>(C154+#REF!)*#REF!</f>
        <v>#REF!</v>
      </c>
      <c r="AK154" s="2"/>
      <c r="AL154" s="2"/>
      <c r="AM154" s="2"/>
      <c r="AN154" s="2"/>
      <c r="AO154" s="2"/>
      <c r="AP154" s="2"/>
      <c r="AQ154" s="2"/>
      <c r="AR154" s="2"/>
    </row>
    <row r="155" spans="1:44" s="19" customFormat="1" ht="15">
      <c r="A155" s="11">
        <v>153</v>
      </c>
      <c r="B155" s="41" t="s">
        <v>185</v>
      </c>
      <c r="C155" s="14">
        <v>9.17</v>
      </c>
      <c r="D155" s="14">
        <v>0</v>
      </c>
      <c r="E155" s="14">
        <v>0.34</v>
      </c>
      <c r="F155" s="14">
        <v>0</v>
      </c>
      <c r="G155" s="42">
        <v>0.58</v>
      </c>
      <c r="H155" s="14">
        <f t="shared" si="6"/>
        <v>2.3422</v>
      </c>
      <c r="I155" s="14">
        <v>0</v>
      </c>
      <c r="J155" s="14">
        <v>0.35</v>
      </c>
      <c r="K155" s="14">
        <v>0</v>
      </c>
      <c r="L155" s="14">
        <v>0.19</v>
      </c>
      <c r="M155" s="14">
        <v>0</v>
      </c>
      <c r="N155" s="14">
        <v>0.16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0.35</v>
      </c>
      <c r="V155" s="14">
        <f t="shared" si="5"/>
        <v>2.61</v>
      </c>
      <c r="W155" s="42">
        <v>2.03</v>
      </c>
      <c r="X155" s="14">
        <v>0</v>
      </c>
      <c r="Y155" s="14">
        <v>0.85</v>
      </c>
      <c r="Z155" s="14">
        <v>0.34</v>
      </c>
      <c r="AA155" s="14">
        <v>1.64</v>
      </c>
      <c r="AB155" s="14">
        <v>0</v>
      </c>
      <c r="AC155" s="14">
        <v>0</v>
      </c>
      <c r="AD155" s="14">
        <v>0</v>
      </c>
      <c r="AE155" s="15">
        <f>C155-(D155+E155+F155+H155+J155+L155+M155+N155+O155+P155+Q155+R155+S155+T155+U155+V155+Y155+Z155+AA155+AB155+I155+X155+AC155+K155+AD155)</f>
        <v>-0.002200000000000202</v>
      </c>
      <c r="AF155" s="16" t="e">
        <f>#REF!+AE155</f>
        <v>#REF!</v>
      </c>
      <c r="AG155" s="17">
        <f>C155-SUM(D155:AE155)+G155+W155</f>
        <v>0</v>
      </c>
      <c r="AH155" s="13">
        <v>2.39</v>
      </c>
      <c r="AI155" s="2"/>
      <c r="AJ155" s="1" t="e">
        <f>(C155+#REF!)*#REF!</f>
        <v>#REF!</v>
      </c>
      <c r="AK155" s="2"/>
      <c r="AL155" s="2"/>
      <c r="AM155" s="2"/>
      <c r="AN155" s="2"/>
      <c r="AO155" s="2"/>
      <c r="AP155" s="2"/>
      <c r="AQ155" s="2"/>
      <c r="AR155" s="2"/>
    </row>
    <row r="156" spans="1:44" s="19" customFormat="1" ht="15">
      <c r="A156" s="11">
        <v>154</v>
      </c>
      <c r="B156" s="41" t="s">
        <v>186</v>
      </c>
      <c r="C156" s="14">
        <v>9.17</v>
      </c>
      <c r="D156" s="14">
        <v>0</v>
      </c>
      <c r="E156" s="14">
        <v>0.34</v>
      </c>
      <c r="F156" s="14">
        <v>0</v>
      </c>
      <c r="G156" s="42">
        <v>0.58</v>
      </c>
      <c r="H156" s="14">
        <f t="shared" si="6"/>
        <v>2.3422</v>
      </c>
      <c r="I156" s="14">
        <v>0</v>
      </c>
      <c r="J156" s="14">
        <v>0.35</v>
      </c>
      <c r="K156" s="14">
        <v>0</v>
      </c>
      <c r="L156" s="14">
        <v>0.19</v>
      </c>
      <c r="M156" s="14">
        <v>0</v>
      </c>
      <c r="N156" s="14">
        <v>0.16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0.35</v>
      </c>
      <c r="V156" s="14">
        <f t="shared" si="5"/>
        <v>2.61</v>
      </c>
      <c r="W156" s="42">
        <v>2.03</v>
      </c>
      <c r="X156" s="14">
        <v>0</v>
      </c>
      <c r="Y156" s="14">
        <v>0.85</v>
      </c>
      <c r="Z156" s="14">
        <v>0.34</v>
      </c>
      <c r="AA156" s="14">
        <v>1.64</v>
      </c>
      <c r="AB156" s="14">
        <v>0</v>
      </c>
      <c r="AC156" s="14">
        <v>0</v>
      </c>
      <c r="AD156" s="14">
        <v>0</v>
      </c>
      <c r="AE156" s="15">
        <f>C156-(D156+E156+F156+H156+J156+L156+M156+N156+O156+P156+Q156+R156+S156+T156+U156+V156+Y156+Z156+AA156+AB156+I156+X156+AC156+K156+AD156)</f>
        <v>-0.002200000000000202</v>
      </c>
      <c r="AF156" s="16" t="e">
        <f>#REF!+AE156</f>
        <v>#REF!</v>
      </c>
      <c r="AG156" s="17">
        <f>C156-SUM(D156:AE156)+G156+W156</f>
        <v>0</v>
      </c>
      <c r="AH156" s="13">
        <v>2.39</v>
      </c>
      <c r="AI156" s="2"/>
      <c r="AJ156" s="1" t="e">
        <f>(C156+#REF!)*#REF!</f>
        <v>#REF!</v>
      </c>
      <c r="AK156" s="2"/>
      <c r="AL156" s="2"/>
      <c r="AM156" s="2"/>
      <c r="AN156" s="2"/>
      <c r="AO156" s="2"/>
      <c r="AP156" s="2"/>
      <c r="AQ156" s="2"/>
      <c r="AR156" s="2"/>
    </row>
    <row r="157" spans="1:44" s="19" customFormat="1" ht="15">
      <c r="A157" s="11">
        <v>155</v>
      </c>
      <c r="B157" s="41" t="s">
        <v>187</v>
      </c>
      <c r="C157" s="14">
        <v>9.17</v>
      </c>
      <c r="D157" s="14">
        <v>0</v>
      </c>
      <c r="E157" s="14">
        <v>0.34</v>
      </c>
      <c r="F157" s="14">
        <v>0</v>
      </c>
      <c r="G157" s="42">
        <v>0.58</v>
      </c>
      <c r="H157" s="14">
        <f t="shared" si="6"/>
        <v>2.3422</v>
      </c>
      <c r="I157" s="14">
        <v>0</v>
      </c>
      <c r="J157" s="14">
        <v>0.35</v>
      </c>
      <c r="K157" s="14">
        <v>0</v>
      </c>
      <c r="L157" s="14">
        <v>0.19</v>
      </c>
      <c r="M157" s="14">
        <v>0</v>
      </c>
      <c r="N157" s="14">
        <v>0.16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0.35</v>
      </c>
      <c r="V157" s="14">
        <f t="shared" si="5"/>
        <v>2.61</v>
      </c>
      <c r="W157" s="42">
        <v>2.03</v>
      </c>
      <c r="X157" s="14">
        <v>0</v>
      </c>
      <c r="Y157" s="14">
        <v>0.85</v>
      </c>
      <c r="Z157" s="14">
        <v>0.34</v>
      </c>
      <c r="AA157" s="14">
        <v>1.64</v>
      </c>
      <c r="AB157" s="14">
        <v>0</v>
      </c>
      <c r="AC157" s="14">
        <v>0</v>
      </c>
      <c r="AD157" s="14">
        <v>0</v>
      </c>
      <c r="AE157" s="15">
        <f>C157-(D157+E157+F157+H157+J157+L157+M157+N157+O157+P157+Q157+R157+S157+T157+U157+V157+Y157+Z157+AA157+AB157+I157+X157+AC157+K157+AD157)</f>
        <v>-0.002200000000000202</v>
      </c>
      <c r="AF157" s="16" t="e">
        <f>#REF!+AE157</f>
        <v>#REF!</v>
      </c>
      <c r="AG157" s="17">
        <f>C157-SUM(D157:AE157)+G157+W157</f>
        <v>0</v>
      </c>
      <c r="AH157" s="13">
        <v>2.39</v>
      </c>
      <c r="AI157" s="2"/>
      <c r="AJ157" s="1" t="e">
        <f>(C157+#REF!)*#REF!</f>
        <v>#REF!</v>
      </c>
      <c r="AK157" s="2"/>
      <c r="AL157" s="2"/>
      <c r="AM157" s="2"/>
      <c r="AN157" s="2"/>
      <c r="AO157" s="2"/>
      <c r="AP157" s="2"/>
      <c r="AQ157" s="2"/>
      <c r="AR157" s="2"/>
    </row>
    <row r="158" spans="1:36" ht="15">
      <c r="A158" s="11">
        <v>156</v>
      </c>
      <c r="B158" s="41" t="s">
        <v>188</v>
      </c>
      <c r="C158" s="14">
        <v>7.41</v>
      </c>
      <c r="D158" s="14">
        <v>0</v>
      </c>
      <c r="E158" s="14">
        <v>0.34</v>
      </c>
      <c r="F158" s="14">
        <v>0</v>
      </c>
      <c r="G158" s="42">
        <v>0.58</v>
      </c>
      <c r="H158" s="14">
        <f t="shared" si="6"/>
        <v>1.5092</v>
      </c>
      <c r="I158" s="14">
        <v>0</v>
      </c>
      <c r="J158" s="14">
        <v>0.28</v>
      </c>
      <c r="K158" s="14">
        <v>0</v>
      </c>
      <c r="L158" s="14">
        <v>0.19</v>
      </c>
      <c r="M158" s="14">
        <v>0</v>
      </c>
      <c r="N158" s="14">
        <v>0.16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0.12</v>
      </c>
      <c r="V158" s="14">
        <f t="shared" si="5"/>
        <v>2.61</v>
      </c>
      <c r="W158" s="42">
        <v>2.03</v>
      </c>
      <c r="X158" s="14">
        <v>0</v>
      </c>
      <c r="Y158" s="14">
        <v>0.76</v>
      </c>
      <c r="Z158" s="14">
        <v>0.34</v>
      </c>
      <c r="AA158" s="14">
        <v>1.1</v>
      </c>
      <c r="AB158" s="14">
        <v>0</v>
      </c>
      <c r="AC158" s="14">
        <v>0</v>
      </c>
      <c r="AD158" s="14">
        <v>0</v>
      </c>
      <c r="AE158" s="15">
        <f>C158-(D158+E158+F158+H158+J158+L158+M158+N158+O158+P158+Q158+R158+S158+T158+U158+V158+Y158+Z158+AA158+AB158+I158+X158+AC158+K158+AD158)</f>
        <v>0.0007999999999999119</v>
      </c>
      <c r="AF158" s="16" t="e">
        <f>#REF!+AE158</f>
        <v>#REF!</v>
      </c>
      <c r="AG158" s="17">
        <f>C158-SUM(D158:AE158)+G158+W158</f>
        <v>0</v>
      </c>
      <c r="AH158" s="13">
        <v>1.54</v>
      </c>
      <c r="AJ158" s="1" t="e">
        <f>(C158+#REF!)*#REF!</f>
        <v>#REF!</v>
      </c>
    </row>
    <row r="159" spans="1:36" ht="15">
      <c r="A159" s="11">
        <v>157</v>
      </c>
      <c r="B159" s="41" t="s">
        <v>189</v>
      </c>
      <c r="C159" s="14">
        <v>7.11</v>
      </c>
      <c r="D159" s="14">
        <v>0</v>
      </c>
      <c r="E159" s="14">
        <v>0.34</v>
      </c>
      <c r="F159" s="14">
        <v>0</v>
      </c>
      <c r="G159" s="42">
        <v>0.58</v>
      </c>
      <c r="H159" s="14">
        <f t="shared" si="6"/>
        <v>0.5488000000000001</v>
      </c>
      <c r="I159" s="14">
        <v>0</v>
      </c>
      <c r="J159" s="14">
        <v>0.26</v>
      </c>
      <c r="K159" s="14">
        <v>0</v>
      </c>
      <c r="L159" s="14">
        <v>0.19</v>
      </c>
      <c r="M159" s="14">
        <v>0</v>
      </c>
      <c r="N159" s="14">
        <v>0.16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0.12</v>
      </c>
      <c r="V159" s="14">
        <f t="shared" si="5"/>
        <v>2.61</v>
      </c>
      <c r="W159" s="42">
        <v>2.03</v>
      </c>
      <c r="X159" s="14">
        <v>0</v>
      </c>
      <c r="Y159" s="14">
        <v>0.76</v>
      </c>
      <c r="Z159" s="14">
        <v>0.34</v>
      </c>
      <c r="AA159" s="14">
        <v>1.1</v>
      </c>
      <c r="AB159" s="14">
        <v>0</v>
      </c>
      <c r="AC159" s="14">
        <v>0</v>
      </c>
      <c r="AD159" s="14">
        <v>0</v>
      </c>
      <c r="AE159" s="15">
        <f>C159-(D159+E159+F159+H159+J159+L159+M159+N159+O159+P159+Q159+R159+S159+T159+U159+V159+Y159+Z159+AA159+AB159+I159+X159+AC159+K159+AD159)</f>
        <v>0.6812000000000014</v>
      </c>
      <c r="AF159" s="16" t="e">
        <f>#REF!+AE159</f>
        <v>#REF!</v>
      </c>
      <c r="AG159" s="17">
        <f>C159-SUM(D159:AE159)+G159+W159</f>
        <v>0</v>
      </c>
      <c r="AH159" s="13">
        <v>0.56</v>
      </c>
      <c r="AJ159" s="1" t="e">
        <f>(C159+#REF!)*#REF!</f>
        <v>#REF!</v>
      </c>
    </row>
    <row r="160" spans="1:36" ht="15">
      <c r="A160" s="11">
        <v>158</v>
      </c>
      <c r="B160" s="41" t="s">
        <v>190</v>
      </c>
      <c r="C160" s="14">
        <v>7.41</v>
      </c>
      <c r="D160" s="14">
        <v>0</v>
      </c>
      <c r="E160" s="14">
        <v>0.34</v>
      </c>
      <c r="F160" s="14">
        <v>0</v>
      </c>
      <c r="G160" s="42">
        <v>0.58</v>
      </c>
      <c r="H160" s="14">
        <f t="shared" si="6"/>
        <v>1.5092</v>
      </c>
      <c r="I160" s="14">
        <v>0</v>
      </c>
      <c r="J160" s="14">
        <v>0.28</v>
      </c>
      <c r="K160" s="14">
        <v>0</v>
      </c>
      <c r="L160" s="14">
        <v>0.19</v>
      </c>
      <c r="M160" s="14">
        <v>0</v>
      </c>
      <c r="N160" s="14">
        <v>0.16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0.12</v>
      </c>
      <c r="V160" s="14">
        <f t="shared" si="5"/>
        <v>2.61</v>
      </c>
      <c r="W160" s="42">
        <v>2.03</v>
      </c>
      <c r="X160" s="14">
        <v>0</v>
      </c>
      <c r="Y160" s="14">
        <v>0.76</v>
      </c>
      <c r="Z160" s="14">
        <v>0.34</v>
      </c>
      <c r="AA160" s="14">
        <v>1.1</v>
      </c>
      <c r="AB160" s="14">
        <v>0</v>
      </c>
      <c r="AC160" s="14">
        <v>0</v>
      </c>
      <c r="AD160" s="14">
        <v>0</v>
      </c>
      <c r="AE160" s="15">
        <f>C160-(D160+E160+F160+H160+J160+L160+M160+N160+O160+P160+Q160+R160+S160+T160+U160+V160+Y160+Z160+AA160+AB160+I160+X160+AC160+K160+AD160)</f>
        <v>0.0007999999999999119</v>
      </c>
      <c r="AF160" s="16" t="e">
        <f>#REF!+AE160</f>
        <v>#REF!</v>
      </c>
      <c r="AG160" s="17">
        <f>C160-SUM(D160:AE160)+G160+W160</f>
        <v>0</v>
      </c>
      <c r="AH160" s="13">
        <v>1.54</v>
      </c>
      <c r="AJ160" s="1" t="e">
        <f>(C160+#REF!)*#REF!</f>
        <v>#REF!</v>
      </c>
    </row>
    <row r="161" spans="1:44" ht="15">
      <c r="A161" s="11">
        <v>159</v>
      </c>
      <c r="B161" s="41" t="s">
        <v>191</v>
      </c>
      <c r="C161" s="14">
        <v>13.64</v>
      </c>
      <c r="D161" s="14">
        <v>0</v>
      </c>
      <c r="E161" s="14">
        <v>0.34</v>
      </c>
      <c r="F161" s="14">
        <v>0</v>
      </c>
      <c r="G161" s="42">
        <v>0.58</v>
      </c>
      <c r="H161" s="14">
        <v>2.21</v>
      </c>
      <c r="I161" s="14">
        <v>0</v>
      </c>
      <c r="J161" s="14">
        <v>0.88</v>
      </c>
      <c r="K161" s="14">
        <v>0</v>
      </c>
      <c r="L161" s="14">
        <v>0.19</v>
      </c>
      <c r="M161" s="14">
        <v>0</v>
      </c>
      <c r="N161" s="14">
        <v>0.16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f t="shared" si="5"/>
        <v>2.61</v>
      </c>
      <c r="W161" s="42">
        <v>2.03</v>
      </c>
      <c r="X161" s="14">
        <v>0</v>
      </c>
      <c r="Y161" s="14">
        <v>0.76</v>
      </c>
      <c r="Z161" s="14">
        <v>0.34</v>
      </c>
      <c r="AA161" s="14">
        <v>1.1</v>
      </c>
      <c r="AB161" s="14">
        <v>0</v>
      </c>
      <c r="AC161" s="14">
        <v>0</v>
      </c>
      <c r="AD161" s="14">
        <v>0</v>
      </c>
      <c r="AE161" s="15">
        <f>C161-(D161+E161+F161+H161+J161+L161+M161+N161+O161+P161+Q161+R161+S161+T161+U161+V161+Y161+Z161+AA161+AB161+I161+X161+AC161+K161+AD161)</f>
        <v>5.050000000000001</v>
      </c>
      <c r="AF161" s="16" t="e">
        <f>#REF!+AE161</f>
        <v>#REF!</v>
      </c>
      <c r="AG161" s="17">
        <f>C161-SUM(D161:AE161)+G161+W161</f>
        <v>0</v>
      </c>
      <c r="AH161" s="13">
        <v>2.21</v>
      </c>
      <c r="AJ161" s="1" t="e">
        <f>(C161+#REF!)*#REF!</f>
        <v>#REF!</v>
      </c>
      <c r="AK161" s="3"/>
      <c r="AL161" s="3"/>
      <c r="AM161" s="3"/>
      <c r="AN161" s="3"/>
      <c r="AO161" s="3"/>
      <c r="AP161" s="3"/>
      <c r="AQ161" s="3"/>
      <c r="AR161" s="3"/>
    </row>
    <row r="162" spans="1:36" ht="15">
      <c r="A162" s="11">
        <v>160</v>
      </c>
      <c r="B162" s="41" t="s">
        <v>192</v>
      </c>
      <c r="C162" s="14">
        <v>9.17</v>
      </c>
      <c r="D162" s="14">
        <v>0</v>
      </c>
      <c r="E162" s="14">
        <v>0.34</v>
      </c>
      <c r="F162" s="14">
        <v>0</v>
      </c>
      <c r="G162" s="42">
        <v>0.58</v>
      </c>
      <c r="H162" s="14">
        <f aca="true" t="shared" si="7" ref="H162:H171">AH162-AH162*2%</f>
        <v>2.3422</v>
      </c>
      <c r="I162" s="14">
        <v>0</v>
      </c>
      <c r="J162" s="14">
        <v>0.35</v>
      </c>
      <c r="K162" s="14">
        <v>0</v>
      </c>
      <c r="L162" s="14">
        <v>0.19</v>
      </c>
      <c r="M162" s="14">
        <v>0</v>
      </c>
      <c r="N162" s="14">
        <v>0.16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0.35</v>
      </c>
      <c r="V162" s="14">
        <f t="shared" si="5"/>
        <v>2.61</v>
      </c>
      <c r="W162" s="42">
        <v>2.03</v>
      </c>
      <c r="X162" s="14">
        <v>0</v>
      </c>
      <c r="Y162" s="14">
        <v>0.85</v>
      </c>
      <c r="Z162" s="14">
        <v>0.34</v>
      </c>
      <c r="AA162" s="14">
        <v>1.64</v>
      </c>
      <c r="AB162" s="14">
        <v>0</v>
      </c>
      <c r="AC162" s="14">
        <v>0</v>
      </c>
      <c r="AD162" s="14">
        <v>0</v>
      </c>
      <c r="AE162" s="15">
        <f>C162-(D162+E162+F162+H162+J162+L162+M162+N162+O162+P162+Q162+R162+S162+T162+U162+V162+Y162+Z162+AA162+AB162+I162+X162+AC162+K162+AD162)</f>
        <v>-0.002200000000000202</v>
      </c>
      <c r="AF162" s="16" t="e">
        <f>#REF!+AE162</f>
        <v>#REF!</v>
      </c>
      <c r="AG162" s="17">
        <f>C162-SUM(D162:AE162)+G162+W162</f>
        <v>0</v>
      </c>
      <c r="AH162" s="13">
        <v>2.39</v>
      </c>
      <c r="AJ162" s="1" t="e">
        <f>(C162+#REF!)*#REF!</f>
        <v>#REF!</v>
      </c>
    </row>
    <row r="163" spans="1:36" ht="15">
      <c r="A163" s="11">
        <v>161</v>
      </c>
      <c r="B163" s="41" t="s">
        <v>193</v>
      </c>
      <c r="C163" s="14">
        <v>11.22</v>
      </c>
      <c r="D163" s="14">
        <v>0</v>
      </c>
      <c r="E163" s="14">
        <v>0.34</v>
      </c>
      <c r="F163" s="14">
        <v>0</v>
      </c>
      <c r="G163" s="42">
        <v>0.58</v>
      </c>
      <c r="H163" s="14">
        <f t="shared" si="7"/>
        <v>3.675</v>
      </c>
      <c r="I163" s="14">
        <v>0.08</v>
      </c>
      <c r="J163" s="14">
        <v>0.74</v>
      </c>
      <c r="K163" s="14">
        <v>0</v>
      </c>
      <c r="L163" s="14">
        <v>0.19</v>
      </c>
      <c r="M163" s="14">
        <v>0</v>
      </c>
      <c r="N163" s="14">
        <v>0.16</v>
      </c>
      <c r="O163" s="14">
        <v>0</v>
      </c>
      <c r="P163" s="14">
        <v>0.1</v>
      </c>
      <c r="Q163" s="14">
        <v>0</v>
      </c>
      <c r="R163" s="14">
        <v>0</v>
      </c>
      <c r="S163" s="14">
        <v>0</v>
      </c>
      <c r="T163" s="14">
        <v>0</v>
      </c>
      <c r="U163" s="14">
        <v>0.43</v>
      </c>
      <c r="V163" s="14">
        <f t="shared" si="5"/>
        <v>2.61</v>
      </c>
      <c r="W163" s="42">
        <v>2.03</v>
      </c>
      <c r="X163" s="14">
        <v>0</v>
      </c>
      <c r="Y163" s="14">
        <v>0.92</v>
      </c>
      <c r="Z163" s="14">
        <v>0.34</v>
      </c>
      <c r="AA163" s="14">
        <v>1.64</v>
      </c>
      <c r="AB163" s="14">
        <v>0</v>
      </c>
      <c r="AC163" s="14">
        <v>0</v>
      </c>
      <c r="AD163" s="14">
        <v>0</v>
      </c>
      <c r="AE163" s="15">
        <f>C163-(D163+E163+F163+H163+J163+L163+M163+N163+O163+P163+Q163+R163+S163+T163+U163+V163+Y163+Z163+AA163+AB163+I163+X163+AC163+K163+AD163)</f>
        <v>-0.004999999999999005</v>
      </c>
      <c r="AF163" s="16" t="e">
        <f>#REF!+AE163</f>
        <v>#REF!</v>
      </c>
      <c r="AG163" s="17">
        <f>C163-SUM(D163:AE163)+G163+W163</f>
        <v>0</v>
      </c>
      <c r="AH163" s="13">
        <v>3.75</v>
      </c>
      <c r="AJ163" s="1" t="e">
        <f>(C163+#REF!)*#REF!</f>
        <v>#REF!</v>
      </c>
    </row>
    <row r="164" spans="1:36" ht="15">
      <c r="A164" s="11">
        <v>162</v>
      </c>
      <c r="B164" s="41" t="s">
        <v>194</v>
      </c>
      <c r="C164" s="14">
        <v>10.27</v>
      </c>
      <c r="D164" s="14">
        <v>0</v>
      </c>
      <c r="E164" s="14">
        <v>0.34</v>
      </c>
      <c r="F164" s="14">
        <v>0</v>
      </c>
      <c r="G164" s="42">
        <v>0.58</v>
      </c>
      <c r="H164" s="14">
        <f t="shared" si="7"/>
        <v>3.234</v>
      </c>
      <c r="I164" s="14">
        <v>0.07</v>
      </c>
      <c r="J164" s="14">
        <v>0.35</v>
      </c>
      <c r="K164" s="14">
        <v>0</v>
      </c>
      <c r="L164" s="14">
        <v>0.19</v>
      </c>
      <c r="M164" s="14">
        <v>0</v>
      </c>
      <c r="N164" s="14">
        <v>0.16</v>
      </c>
      <c r="O164" s="14">
        <v>0</v>
      </c>
      <c r="P164" s="14">
        <v>0.1</v>
      </c>
      <c r="Q164" s="14">
        <v>0.04</v>
      </c>
      <c r="R164" s="14">
        <v>0</v>
      </c>
      <c r="S164" s="14">
        <v>0</v>
      </c>
      <c r="T164" s="14">
        <v>0</v>
      </c>
      <c r="U164" s="14">
        <v>0.35</v>
      </c>
      <c r="V164" s="14">
        <f t="shared" si="5"/>
        <v>2.61</v>
      </c>
      <c r="W164" s="42">
        <v>2.03</v>
      </c>
      <c r="X164" s="14">
        <v>0</v>
      </c>
      <c r="Y164" s="14">
        <v>0.85</v>
      </c>
      <c r="Z164" s="14">
        <v>0.34</v>
      </c>
      <c r="AA164" s="14">
        <v>1.64</v>
      </c>
      <c r="AB164" s="14">
        <v>0</v>
      </c>
      <c r="AC164" s="14">
        <v>0</v>
      </c>
      <c r="AD164" s="14">
        <v>0</v>
      </c>
      <c r="AE164" s="15">
        <f>C164-(D164+E164+F164+H164+J164+L164+M164+N164+O164+P164+Q164+R164+S164+T164+U164+V164+Y164+Z164+AA164+AB164+I164+X164+AC164+K164+AD164)</f>
        <v>-0.0039999999999995595</v>
      </c>
      <c r="AF164" s="16" t="e">
        <f>#REF!+AE164</f>
        <v>#REF!</v>
      </c>
      <c r="AG164" s="17">
        <f>C164-SUM(D164:AE164)+G164+W164</f>
        <v>0</v>
      </c>
      <c r="AH164" s="13">
        <v>3.3</v>
      </c>
      <c r="AJ164" s="1" t="e">
        <f>(C164+#REF!)*#REF!</f>
        <v>#REF!</v>
      </c>
    </row>
    <row r="165" spans="1:36" ht="15">
      <c r="A165" s="11">
        <v>163</v>
      </c>
      <c r="B165" s="41" t="s">
        <v>195</v>
      </c>
      <c r="C165" s="14">
        <v>10.27</v>
      </c>
      <c r="D165" s="14">
        <v>0</v>
      </c>
      <c r="E165" s="14">
        <v>0.34</v>
      </c>
      <c r="F165" s="14">
        <v>0</v>
      </c>
      <c r="G165" s="42">
        <v>0.58</v>
      </c>
      <c r="H165" s="14">
        <f t="shared" si="7"/>
        <v>3.234</v>
      </c>
      <c r="I165" s="14">
        <v>0.07</v>
      </c>
      <c r="J165" s="14">
        <v>0.35</v>
      </c>
      <c r="K165" s="14">
        <v>0</v>
      </c>
      <c r="L165" s="14">
        <v>0.19</v>
      </c>
      <c r="M165" s="14">
        <v>0</v>
      </c>
      <c r="N165" s="14">
        <v>0.16</v>
      </c>
      <c r="O165" s="14">
        <v>0</v>
      </c>
      <c r="P165" s="14">
        <v>0.1</v>
      </c>
      <c r="Q165" s="14">
        <v>0.04</v>
      </c>
      <c r="R165" s="14">
        <v>0</v>
      </c>
      <c r="S165" s="14">
        <v>0</v>
      </c>
      <c r="T165" s="14">
        <v>0</v>
      </c>
      <c r="U165" s="14">
        <v>0.35</v>
      </c>
      <c r="V165" s="14">
        <f t="shared" si="5"/>
        <v>2.61</v>
      </c>
      <c r="W165" s="42">
        <v>2.03</v>
      </c>
      <c r="X165" s="14">
        <v>0</v>
      </c>
      <c r="Y165" s="14">
        <v>0.85</v>
      </c>
      <c r="Z165" s="14">
        <v>0.34</v>
      </c>
      <c r="AA165" s="14">
        <v>1.64</v>
      </c>
      <c r="AB165" s="14">
        <v>0</v>
      </c>
      <c r="AC165" s="14">
        <v>0</v>
      </c>
      <c r="AD165" s="14">
        <v>0</v>
      </c>
      <c r="AE165" s="15">
        <f>C165-(D165+E165+F165+H165+J165+L165+M165+N165+O165+P165+Q165+R165+S165+T165+U165+V165+Y165+Z165+AA165+AB165+I165+X165+AC165+K165+AD165)</f>
        <v>-0.0039999999999995595</v>
      </c>
      <c r="AF165" s="16" t="e">
        <f>#REF!+AE165</f>
        <v>#REF!</v>
      </c>
      <c r="AG165" s="17">
        <f>C165-SUM(D165:AE165)+G165+W165</f>
        <v>0</v>
      </c>
      <c r="AH165" s="13">
        <v>3.3</v>
      </c>
      <c r="AJ165" s="1" t="e">
        <f>(C165+#REF!)*#REF!</f>
        <v>#REF!</v>
      </c>
    </row>
    <row r="166" spans="1:36" ht="15">
      <c r="A166" s="11">
        <v>164</v>
      </c>
      <c r="B166" s="41" t="s">
        <v>196</v>
      </c>
      <c r="C166" s="14">
        <v>10.27</v>
      </c>
      <c r="D166" s="14">
        <v>0</v>
      </c>
      <c r="E166" s="14">
        <v>0.34</v>
      </c>
      <c r="F166" s="14">
        <v>0</v>
      </c>
      <c r="G166" s="42">
        <v>0.58</v>
      </c>
      <c r="H166" s="14">
        <f t="shared" si="7"/>
        <v>3.2731999999999997</v>
      </c>
      <c r="I166" s="14">
        <v>0.07</v>
      </c>
      <c r="J166" s="14">
        <v>0.35</v>
      </c>
      <c r="K166" s="14">
        <v>0</v>
      </c>
      <c r="L166" s="14">
        <v>0.19</v>
      </c>
      <c r="M166" s="14">
        <v>0</v>
      </c>
      <c r="N166" s="14">
        <v>0.16</v>
      </c>
      <c r="O166" s="14">
        <v>0</v>
      </c>
      <c r="P166" s="14">
        <v>0.1</v>
      </c>
      <c r="Q166" s="14">
        <v>0</v>
      </c>
      <c r="R166" s="14">
        <v>0</v>
      </c>
      <c r="S166" s="14">
        <v>0</v>
      </c>
      <c r="T166" s="14">
        <v>0</v>
      </c>
      <c r="U166" s="14">
        <v>0.35</v>
      </c>
      <c r="V166" s="14">
        <f t="shared" si="5"/>
        <v>2.61</v>
      </c>
      <c r="W166" s="42">
        <v>2.03</v>
      </c>
      <c r="X166" s="14">
        <v>0</v>
      </c>
      <c r="Y166" s="14">
        <v>0.85</v>
      </c>
      <c r="Z166" s="14">
        <v>0.34</v>
      </c>
      <c r="AA166" s="14">
        <v>1.64</v>
      </c>
      <c r="AB166" s="14">
        <v>0</v>
      </c>
      <c r="AC166" s="14">
        <v>0</v>
      </c>
      <c r="AD166" s="14">
        <v>0</v>
      </c>
      <c r="AE166" s="15">
        <f>C166-(D166+E166+F166+H166+J166+L166+M166+N166+O166+P166+Q166+R166+S166+T166+U166+V166+Y166+Z166+AA166+AB166+I166+X166+AC166+K166+AD166)</f>
        <v>-0.0031999999999996476</v>
      </c>
      <c r="AF166" s="16" t="e">
        <f>#REF!+AE166</f>
        <v>#REF!</v>
      </c>
      <c r="AG166" s="17">
        <f>C166-SUM(D166:AE166)+G166+W166</f>
        <v>0</v>
      </c>
      <c r="AH166" s="13">
        <v>3.34</v>
      </c>
      <c r="AJ166" s="1" t="e">
        <f>(C166+#REF!)*#REF!</f>
        <v>#REF!</v>
      </c>
    </row>
    <row r="167" spans="1:36" ht="15">
      <c r="A167" s="11">
        <v>165</v>
      </c>
      <c r="B167" s="41" t="s">
        <v>197</v>
      </c>
      <c r="C167" s="14">
        <v>12.57</v>
      </c>
      <c r="D167" s="14">
        <v>0</v>
      </c>
      <c r="E167" s="14">
        <v>0.34</v>
      </c>
      <c r="F167" s="14">
        <v>0</v>
      </c>
      <c r="G167" s="42">
        <v>0.58</v>
      </c>
      <c r="H167" s="14">
        <f t="shared" si="7"/>
        <v>3.675</v>
      </c>
      <c r="I167" s="14">
        <v>1.38</v>
      </c>
      <c r="J167" s="14">
        <v>0.75</v>
      </c>
      <c r="K167" s="14">
        <v>0</v>
      </c>
      <c r="L167" s="14">
        <v>0.19</v>
      </c>
      <c r="M167" s="14">
        <v>0</v>
      </c>
      <c r="N167" s="14">
        <v>0.16</v>
      </c>
      <c r="O167" s="14">
        <v>0</v>
      </c>
      <c r="P167" s="14">
        <v>0.1</v>
      </c>
      <c r="Q167" s="14">
        <v>0.04</v>
      </c>
      <c r="R167" s="14">
        <v>0</v>
      </c>
      <c r="S167" s="14">
        <v>0</v>
      </c>
      <c r="T167" s="14">
        <v>0</v>
      </c>
      <c r="U167" s="14">
        <v>0.43</v>
      </c>
      <c r="V167" s="14">
        <f t="shared" si="5"/>
        <v>2.61</v>
      </c>
      <c r="W167" s="42">
        <v>2.03</v>
      </c>
      <c r="X167" s="14">
        <v>0</v>
      </c>
      <c r="Y167" s="14">
        <v>0.92</v>
      </c>
      <c r="Z167" s="14">
        <v>0.34</v>
      </c>
      <c r="AA167" s="14">
        <v>1.64</v>
      </c>
      <c r="AB167" s="14">
        <v>0</v>
      </c>
      <c r="AC167" s="14">
        <v>0</v>
      </c>
      <c r="AD167" s="14">
        <v>0</v>
      </c>
      <c r="AE167" s="15">
        <f>C167-(D167+E167+F167+H167+J167+L167+M167+N167+O167+P167+Q167+R167+S167+T167+U167+V167+Y167+Z167+AA167+AB167+I167+X167+AC167+K167+AD167)</f>
        <v>-0.004999999999999005</v>
      </c>
      <c r="AF167" s="16" t="e">
        <f>#REF!+AE167</f>
        <v>#REF!</v>
      </c>
      <c r="AG167" s="17">
        <f>C167-SUM(D167:AE167)+G167+W167</f>
        <v>0</v>
      </c>
      <c r="AH167" s="13">
        <v>3.75</v>
      </c>
      <c r="AJ167" s="1" t="e">
        <f>(C167+#REF!)*#REF!</f>
        <v>#REF!</v>
      </c>
    </row>
    <row r="168" spans="1:36" ht="15">
      <c r="A168" s="11">
        <v>166</v>
      </c>
      <c r="B168" s="41" t="s">
        <v>198</v>
      </c>
      <c r="C168" s="14">
        <v>11.94</v>
      </c>
      <c r="D168" s="14">
        <v>0</v>
      </c>
      <c r="E168" s="14">
        <v>0.34</v>
      </c>
      <c r="F168" s="14">
        <v>0</v>
      </c>
      <c r="G168" s="42">
        <v>0.58</v>
      </c>
      <c r="H168" s="14">
        <f t="shared" si="7"/>
        <v>3.5378</v>
      </c>
      <c r="I168" s="14">
        <v>0.07</v>
      </c>
      <c r="J168" s="14">
        <v>0.55</v>
      </c>
      <c r="K168" s="14">
        <v>0</v>
      </c>
      <c r="L168" s="14">
        <v>0.19</v>
      </c>
      <c r="M168" s="14">
        <v>0</v>
      </c>
      <c r="N168" s="14">
        <v>0.16</v>
      </c>
      <c r="O168" s="14">
        <v>0</v>
      </c>
      <c r="P168" s="14">
        <v>0.1</v>
      </c>
      <c r="Q168" s="14">
        <v>0.04</v>
      </c>
      <c r="R168" s="14">
        <v>0</v>
      </c>
      <c r="S168" s="14">
        <v>0</v>
      </c>
      <c r="T168" s="14">
        <v>0</v>
      </c>
      <c r="U168" s="14">
        <v>0.43</v>
      </c>
      <c r="V168" s="14">
        <f t="shared" si="5"/>
        <v>2.61</v>
      </c>
      <c r="W168" s="42">
        <v>2.03</v>
      </c>
      <c r="X168" s="14">
        <v>0</v>
      </c>
      <c r="Y168" s="14">
        <v>0.92</v>
      </c>
      <c r="Z168" s="14">
        <v>0.34</v>
      </c>
      <c r="AA168" s="14">
        <v>1.64</v>
      </c>
      <c r="AB168" s="14">
        <v>0</v>
      </c>
      <c r="AC168" s="14">
        <v>0</v>
      </c>
      <c r="AD168" s="14">
        <v>0</v>
      </c>
      <c r="AE168" s="15">
        <f>C168-(D168+E168+F168+H168+J168+L168+M168+N168+O168+P168+Q168+R168+S168+T168+U168+V168+Y168+Z168+AA168+AB168+I168+X168+AC168+K168+AD168)</f>
        <v>1.0122</v>
      </c>
      <c r="AF168" s="16" t="e">
        <f>#REF!+AE168</f>
        <v>#REF!</v>
      </c>
      <c r="AG168" s="17">
        <f>C168-SUM(D168:AE168)+G168+W168</f>
        <v>0</v>
      </c>
      <c r="AH168" s="13">
        <v>3.61</v>
      </c>
      <c r="AJ168" s="1" t="e">
        <f>(C168+#REF!)*#REF!</f>
        <v>#REF!</v>
      </c>
    </row>
    <row r="169" spans="1:36" ht="15">
      <c r="A169" s="11">
        <v>167</v>
      </c>
      <c r="B169" s="41" t="s">
        <v>199</v>
      </c>
      <c r="C169" s="14">
        <v>12.57</v>
      </c>
      <c r="D169" s="14">
        <v>0</v>
      </c>
      <c r="E169" s="14">
        <v>0.34</v>
      </c>
      <c r="F169" s="14">
        <v>0</v>
      </c>
      <c r="G169" s="42">
        <v>0.58</v>
      </c>
      <c r="H169" s="14">
        <f t="shared" si="7"/>
        <v>3.675</v>
      </c>
      <c r="I169" s="14">
        <v>1.38</v>
      </c>
      <c r="J169" s="14">
        <v>0.75</v>
      </c>
      <c r="K169" s="14">
        <v>0</v>
      </c>
      <c r="L169" s="14">
        <v>0.19</v>
      </c>
      <c r="M169" s="14">
        <v>0</v>
      </c>
      <c r="N169" s="14">
        <v>0.16</v>
      </c>
      <c r="O169" s="14">
        <v>0</v>
      </c>
      <c r="P169" s="14">
        <v>0.1</v>
      </c>
      <c r="Q169" s="14">
        <v>0.04</v>
      </c>
      <c r="R169" s="14">
        <v>0</v>
      </c>
      <c r="S169" s="14">
        <v>0</v>
      </c>
      <c r="T169" s="14">
        <v>0</v>
      </c>
      <c r="U169" s="14">
        <v>0.43</v>
      </c>
      <c r="V169" s="14">
        <f t="shared" si="5"/>
        <v>2.61</v>
      </c>
      <c r="W169" s="42">
        <v>2.03</v>
      </c>
      <c r="X169" s="14">
        <v>0</v>
      </c>
      <c r="Y169" s="14">
        <v>0.92</v>
      </c>
      <c r="Z169" s="14">
        <v>0.34</v>
      </c>
      <c r="AA169" s="14">
        <v>1.64</v>
      </c>
      <c r="AB169" s="14">
        <v>0</v>
      </c>
      <c r="AC169" s="14">
        <v>0</v>
      </c>
      <c r="AD169" s="14">
        <v>0</v>
      </c>
      <c r="AE169" s="15">
        <f>C169-(D169+E169+F169+H169+J169+L169+M169+N169+O169+P169+Q169+R169+S169+T169+U169+V169+Y169+Z169+AA169+AB169+I169+X169+AC169+K169+AD169)</f>
        <v>-0.004999999999999005</v>
      </c>
      <c r="AF169" s="16" t="e">
        <f>#REF!+AE169</f>
        <v>#REF!</v>
      </c>
      <c r="AG169" s="17">
        <f>C169-SUM(D169:AE169)+G169+W169</f>
        <v>0</v>
      </c>
      <c r="AH169" s="13">
        <v>3.75</v>
      </c>
      <c r="AJ169" s="1" t="e">
        <f>(C169+#REF!)*#REF!</f>
        <v>#REF!</v>
      </c>
    </row>
    <row r="170" spans="1:36" ht="15">
      <c r="A170" s="11">
        <v>168</v>
      </c>
      <c r="B170" s="41" t="s">
        <v>200</v>
      </c>
      <c r="C170" s="14">
        <v>11.93</v>
      </c>
      <c r="D170" s="14">
        <v>0</v>
      </c>
      <c r="E170" s="14">
        <v>0.34</v>
      </c>
      <c r="F170" s="14">
        <v>0</v>
      </c>
      <c r="G170" s="42">
        <v>0.58</v>
      </c>
      <c r="H170" s="14">
        <f t="shared" si="7"/>
        <v>3.2144</v>
      </c>
      <c r="I170" s="14">
        <v>0.07</v>
      </c>
      <c r="J170" s="14">
        <v>0.65</v>
      </c>
      <c r="K170" s="14">
        <v>0</v>
      </c>
      <c r="L170" s="14">
        <v>0.19</v>
      </c>
      <c r="M170" s="14">
        <v>0</v>
      </c>
      <c r="N170" s="14">
        <v>0.16</v>
      </c>
      <c r="O170" s="14">
        <v>0</v>
      </c>
      <c r="P170" s="14">
        <v>0</v>
      </c>
      <c r="Q170" s="14">
        <v>0.04</v>
      </c>
      <c r="R170" s="14">
        <v>0</v>
      </c>
      <c r="S170" s="14">
        <v>0</v>
      </c>
      <c r="T170" s="14">
        <v>0</v>
      </c>
      <c r="U170" s="14">
        <v>0.43</v>
      </c>
      <c r="V170" s="14">
        <f t="shared" si="5"/>
        <v>2.61</v>
      </c>
      <c r="W170" s="42">
        <v>2.03</v>
      </c>
      <c r="X170" s="14">
        <v>0</v>
      </c>
      <c r="Y170" s="14">
        <v>0.92</v>
      </c>
      <c r="Z170" s="14">
        <v>0.34</v>
      </c>
      <c r="AA170" s="14">
        <v>1.64</v>
      </c>
      <c r="AB170" s="14">
        <v>0</v>
      </c>
      <c r="AC170" s="14">
        <v>0</v>
      </c>
      <c r="AD170" s="14">
        <v>0</v>
      </c>
      <c r="AE170" s="15">
        <f>C170-(D170+E170+F170+H170+J170+L170+M170+N170+O170+P170+Q170+R170+S170+T170+U170+V170+Y170+Z170+AA170+AB170+I170+X170+AC170+K170+AD170)</f>
        <v>1.3255999999999997</v>
      </c>
      <c r="AF170" s="16" t="e">
        <f>#REF!+AE170</f>
        <v>#REF!</v>
      </c>
      <c r="AG170" s="17">
        <f>C170-SUM(D170:AE170)+G170+W170</f>
        <v>0</v>
      </c>
      <c r="AH170" s="13">
        <v>3.28</v>
      </c>
      <c r="AJ170" s="1" t="e">
        <f>(C170+#REF!)*#REF!</f>
        <v>#REF!</v>
      </c>
    </row>
    <row r="171" spans="1:36" ht="15">
      <c r="A171" s="11">
        <v>169</v>
      </c>
      <c r="B171" s="41" t="s">
        <v>201</v>
      </c>
      <c r="C171" s="14">
        <v>10.27</v>
      </c>
      <c r="D171" s="14">
        <v>0</v>
      </c>
      <c r="E171" s="14">
        <v>0.34</v>
      </c>
      <c r="F171" s="14">
        <v>0</v>
      </c>
      <c r="G171" s="42">
        <v>0.58</v>
      </c>
      <c r="H171" s="14">
        <f t="shared" si="7"/>
        <v>2.0776</v>
      </c>
      <c r="I171" s="14">
        <v>0.04</v>
      </c>
      <c r="J171" s="14">
        <v>0.35</v>
      </c>
      <c r="K171" s="14">
        <v>0</v>
      </c>
      <c r="L171" s="14">
        <v>0.11</v>
      </c>
      <c r="M171" s="14">
        <v>0</v>
      </c>
      <c r="N171" s="14">
        <v>0.16</v>
      </c>
      <c r="O171" s="14">
        <v>0</v>
      </c>
      <c r="P171" s="14">
        <v>0.1</v>
      </c>
      <c r="Q171" s="14">
        <v>0.04</v>
      </c>
      <c r="R171" s="14">
        <v>0</v>
      </c>
      <c r="S171" s="14">
        <v>0</v>
      </c>
      <c r="T171" s="14">
        <v>0</v>
      </c>
      <c r="U171" s="14">
        <v>0.35</v>
      </c>
      <c r="V171" s="14">
        <f t="shared" si="5"/>
        <v>2.61</v>
      </c>
      <c r="W171" s="42">
        <v>2.03</v>
      </c>
      <c r="X171" s="14">
        <v>0</v>
      </c>
      <c r="Y171" s="14">
        <v>0.85</v>
      </c>
      <c r="Z171" s="14">
        <v>0.34</v>
      </c>
      <c r="AA171" s="14">
        <v>1.64</v>
      </c>
      <c r="AB171" s="14">
        <v>0</v>
      </c>
      <c r="AC171" s="14">
        <v>0</v>
      </c>
      <c r="AD171" s="14">
        <f>'[2]Диаг-ка ВДГО'!H67</f>
        <v>1.2639208838935923</v>
      </c>
      <c r="AE171" s="15">
        <f>C171-(D171+E171+F171+H171+J171+L171+M171+N171+O171+P171+Q171+R171+S171+T171+U171+V171+Y171+Z171+AA171+AB171+I171+X171+AC171+K171+AD171)</f>
        <v>-0.0015208838935905078</v>
      </c>
      <c r="AF171" s="16" t="e">
        <f>#REF!+AE171</f>
        <v>#REF!</v>
      </c>
      <c r="AG171" s="17">
        <f>C171-SUM(D171:AE171)+G171+W171</f>
        <v>0</v>
      </c>
      <c r="AH171" s="13">
        <v>2.12</v>
      </c>
      <c r="AJ171" s="1" t="e">
        <f>(C171+#REF!)*#REF!</f>
        <v>#REF!</v>
      </c>
    </row>
    <row r="172" spans="1:44" ht="15">
      <c r="A172" s="11">
        <v>170</v>
      </c>
      <c r="B172" s="41" t="s">
        <v>202</v>
      </c>
      <c r="C172" s="14">
        <v>16.16</v>
      </c>
      <c r="D172" s="14">
        <v>1.91</v>
      </c>
      <c r="E172" s="14">
        <v>0.34</v>
      </c>
      <c r="F172" s="14">
        <v>0</v>
      </c>
      <c r="G172" s="42">
        <v>0.58</v>
      </c>
      <c r="H172" s="14">
        <v>4.55</v>
      </c>
      <c r="I172" s="14">
        <v>0</v>
      </c>
      <c r="J172" s="14">
        <v>0.14</v>
      </c>
      <c r="K172" s="14">
        <v>0.2</v>
      </c>
      <c r="L172" s="14">
        <v>0.19</v>
      </c>
      <c r="M172" s="14">
        <v>0</v>
      </c>
      <c r="N172" s="14">
        <v>0.16</v>
      </c>
      <c r="O172" s="14">
        <v>0</v>
      </c>
      <c r="P172" s="14">
        <v>0</v>
      </c>
      <c r="Q172" s="14">
        <v>0.04</v>
      </c>
      <c r="R172" s="14">
        <v>0</v>
      </c>
      <c r="S172" s="14">
        <v>0</v>
      </c>
      <c r="T172" s="14">
        <v>0</v>
      </c>
      <c r="U172" s="14">
        <v>0.43</v>
      </c>
      <c r="V172" s="14">
        <f t="shared" si="5"/>
        <v>2.61</v>
      </c>
      <c r="W172" s="42">
        <v>2.03</v>
      </c>
      <c r="X172" s="14">
        <v>0</v>
      </c>
      <c r="Y172" s="14">
        <v>0.92</v>
      </c>
      <c r="Z172" s="14">
        <v>0.34</v>
      </c>
      <c r="AA172" s="14">
        <v>1.64</v>
      </c>
      <c r="AB172" s="14">
        <v>0</v>
      </c>
      <c r="AC172" s="14">
        <v>0</v>
      </c>
      <c r="AD172" s="14">
        <v>0.63</v>
      </c>
      <c r="AE172" s="15">
        <f>C172-(D172+E172+F172+H172+J172+L172+M172+N172+O172+P172+Q172+R172+S172+T172+U172+V172+Y172+Z172+AA172+AB172+I172+X172+AC172+K172+AD172)</f>
        <v>2.0600000000000005</v>
      </c>
      <c r="AF172" s="16" t="e">
        <f>#REF!+AE172</f>
        <v>#REF!</v>
      </c>
      <c r="AG172" s="17">
        <f>C172-SUM(D172:AE172)+G172+W172</f>
        <v>3.9968028886505635E-15</v>
      </c>
      <c r="AH172" s="13">
        <v>4.55</v>
      </c>
      <c r="AJ172" s="1" t="e">
        <f>(C172+#REF!)*#REF!</f>
        <v>#REF!</v>
      </c>
      <c r="AK172" s="3"/>
      <c r="AL172" s="3"/>
      <c r="AM172" s="3"/>
      <c r="AN172" s="3"/>
      <c r="AO172" s="3"/>
      <c r="AP172" s="3"/>
      <c r="AQ172" s="3"/>
      <c r="AR172" s="3"/>
    </row>
    <row r="173" spans="1:36" ht="15">
      <c r="A173" s="11">
        <v>171</v>
      </c>
      <c r="B173" s="41" t="s">
        <v>203</v>
      </c>
      <c r="C173" s="14">
        <v>10.27</v>
      </c>
      <c r="D173" s="14">
        <v>0</v>
      </c>
      <c r="E173" s="14">
        <v>0.34</v>
      </c>
      <c r="F173" s="14">
        <v>0</v>
      </c>
      <c r="G173" s="42">
        <v>0.58</v>
      </c>
      <c r="H173" s="14">
        <f aca="true" t="shared" si="8" ref="H173:H182">AH173-AH173*2%</f>
        <v>2.5088</v>
      </c>
      <c r="I173" s="14">
        <v>0.05</v>
      </c>
      <c r="J173" s="14">
        <v>0.35</v>
      </c>
      <c r="K173" s="14">
        <v>0</v>
      </c>
      <c r="L173" s="14">
        <v>0.19</v>
      </c>
      <c r="M173" s="14">
        <v>0</v>
      </c>
      <c r="N173" s="14">
        <v>0.16</v>
      </c>
      <c r="O173" s="14">
        <v>0</v>
      </c>
      <c r="P173" s="14">
        <v>0.1</v>
      </c>
      <c r="Q173" s="14">
        <v>0.04</v>
      </c>
      <c r="R173" s="14">
        <v>0</v>
      </c>
      <c r="S173" s="14">
        <v>0</v>
      </c>
      <c r="T173" s="14">
        <v>0</v>
      </c>
      <c r="U173" s="14">
        <v>0.35</v>
      </c>
      <c r="V173" s="14">
        <f t="shared" si="5"/>
        <v>2.61</v>
      </c>
      <c r="W173" s="42">
        <v>2.03</v>
      </c>
      <c r="X173" s="14">
        <v>0</v>
      </c>
      <c r="Y173" s="14">
        <v>0.85</v>
      </c>
      <c r="Z173" s="14">
        <v>0.34</v>
      </c>
      <c r="AA173" s="14">
        <v>1.64</v>
      </c>
      <c r="AB173" s="14">
        <v>0</v>
      </c>
      <c r="AC173" s="14">
        <v>0</v>
      </c>
      <c r="AD173" s="14">
        <f>'[2]Диаг-ка ВДГО'!H69</f>
        <v>0.7411039988987542</v>
      </c>
      <c r="AE173" s="15">
        <f>C173-(D173+E173+F173+H173+J173+L173+M173+N173+O173+P173+Q173+R173+S173+T173+U173+V173+Y173+Z173+AA173+AB173+I173+X173+AC173+K173+AD173)</f>
        <v>9.600110124452499E-05</v>
      </c>
      <c r="AF173" s="16" t="e">
        <f>#REF!+AE173</f>
        <v>#REF!</v>
      </c>
      <c r="AG173" s="17">
        <f>C173-SUM(D173:AE173)+G173+W173</f>
        <v>0</v>
      </c>
      <c r="AH173" s="13">
        <v>2.56</v>
      </c>
      <c r="AJ173" s="1" t="e">
        <f>(C173+#REF!)*#REF!</f>
        <v>#REF!</v>
      </c>
    </row>
    <row r="174" spans="1:36" ht="15">
      <c r="A174" s="11">
        <v>172</v>
      </c>
      <c r="B174" s="41" t="s">
        <v>204</v>
      </c>
      <c r="C174" s="14">
        <v>12.57</v>
      </c>
      <c r="D174" s="14">
        <v>0</v>
      </c>
      <c r="E174" s="14">
        <v>0.34</v>
      </c>
      <c r="F174" s="14">
        <v>0</v>
      </c>
      <c r="G174" s="42">
        <v>0.58</v>
      </c>
      <c r="H174" s="14">
        <f t="shared" si="8"/>
        <v>3.675</v>
      </c>
      <c r="I174" s="14">
        <v>0.79</v>
      </c>
      <c r="J174" s="14">
        <v>0.75</v>
      </c>
      <c r="K174" s="14">
        <v>0</v>
      </c>
      <c r="L174" s="14">
        <v>0.19</v>
      </c>
      <c r="M174" s="14">
        <v>0</v>
      </c>
      <c r="N174" s="14">
        <v>0.16</v>
      </c>
      <c r="O174" s="14">
        <v>0</v>
      </c>
      <c r="P174" s="14">
        <v>0.1</v>
      </c>
      <c r="Q174" s="14">
        <v>0.04</v>
      </c>
      <c r="R174" s="14">
        <v>0</v>
      </c>
      <c r="S174" s="14">
        <v>0</v>
      </c>
      <c r="T174" s="14">
        <v>0</v>
      </c>
      <c r="U174" s="14">
        <v>0.43</v>
      </c>
      <c r="V174" s="14">
        <f t="shared" si="5"/>
        <v>2.61</v>
      </c>
      <c r="W174" s="42">
        <v>2.03</v>
      </c>
      <c r="X174" s="14">
        <v>0</v>
      </c>
      <c r="Y174" s="14">
        <v>0.92</v>
      </c>
      <c r="Z174" s="14">
        <v>0.34</v>
      </c>
      <c r="AA174" s="14">
        <v>1.64</v>
      </c>
      <c r="AB174" s="14">
        <v>0</v>
      </c>
      <c r="AC174" s="14">
        <v>0</v>
      </c>
      <c r="AD174" s="14">
        <f>'[2]Диаг-ка ВДГО'!H70</f>
        <v>0.5866568595401548</v>
      </c>
      <c r="AE174" s="15">
        <f>C174-(D174+E174+F174+H174+J174+L174+M174+N174+O174+P174+Q174+R174+S174+T174+U174+V174+Y174+Z174+AA174+AB174+I174+X174+AC174+K174+AD174)</f>
        <v>-0.001656859540153377</v>
      </c>
      <c r="AF174" s="16" t="e">
        <f>#REF!+AE174</f>
        <v>#REF!</v>
      </c>
      <c r="AG174" s="17">
        <f>C174-SUM(D174:AE174)+G174+W174</f>
        <v>0</v>
      </c>
      <c r="AH174" s="13">
        <v>3.75</v>
      </c>
      <c r="AJ174" s="1" t="e">
        <f>(C174+#REF!)*#REF!</f>
        <v>#REF!</v>
      </c>
    </row>
    <row r="175" spans="1:36" ht="15">
      <c r="A175" s="11">
        <v>173</v>
      </c>
      <c r="B175" s="41" t="s">
        <v>205</v>
      </c>
      <c r="C175" s="14">
        <v>21.47</v>
      </c>
      <c r="D175" s="14">
        <v>1.51</v>
      </c>
      <c r="E175" s="14">
        <v>0.34</v>
      </c>
      <c r="F175" s="14">
        <v>1.14</v>
      </c>
      <c r="G175" s="42">
        <v>0</v>
      </c>
      <c r="H175" s="14">
        <f t="shared" si="8"/>
        <v>3.6456000000000004</v>
      </c>
      <c r="I175" s="14">
        <v>3.07</v>
      </c>
      <c r="J175" s="14">
        <v>0.78</v>
      </c>
      <c r="K175" s="14">
        <v>0</v>
      </c>
      <c r="L175" s="14">
        <v>0.19</v>
      </c>
      <c r="M175" s="14">
        <v>0.54</v>
      </c>
      <c r="N175" s="14">
        <v>0.16</v>
      </c>
      <c r="O175" s="14">
        <v>0</v>
      </c>
      <c r="P175" s="14">
        <v>0.1</v>
      </c>
      <c r="Q175" s="14">
        <v>0.04</v>
      </c>
      <c r="R175" s="14">
        <f>'[2]Лифт-2015'!G25</f>
        <v>2.2457484761706685</v>
      </c>
      <c r="S175" s="14">
        <f>'[1]Лифт-2015'!L25</f>
        <v>0</v>
      </c>
      <c r="T175" s="14">
        <f>'[1]Лифт-2015'!P25</f>
        <v>0.04332848054351246</v>
      </c>
      <c r="U175" s="14">
        <v>0.94</v>
      </c>
      <c r="V175" s="14">
        <f t="shared" si="5"/>
        <v>1.63</v>
      </c>
      <c r="W175" s="42">
        <v>1.63</v>
      </c>
      <c r="X175" s="14">
        <f>'[1]КГМ'!K177</f>
        <v>0.4887675114130787</v>
      </c>
      <c r="Y175" s="14">
        <v>1.22</v>
      </c>
      <c r="Z175" s="14">
        <v>0.34</v>
      </c>
      <c r="AA175" s="14">
        <v>2.2</v>
      </c>
      <c r="AB175" s="14">
        <v>0</v>
      </c>
      <c r="AC175" s="14">
        <f>'[1]Лифт-страх.'!G25</f>
        <v>0.0199977602508519</v>
      </c>
      <c r="AD175" s="14">
        <f>'[2]Диаг-ка ВДГО'!H71</f>
        <v>0.8241088395506639</v>
      </c>
      <c r="AE175" s="15">
        <f>C175-(D175+E175+F175+H175+J175+L175+M175+N175+O175+P175+Q175+R175+S175+T175+U175+V175+Y175+Z175+AA175+AB175+I175+X175+AC175+K175+AD175)</f>
        <v>0.0024489320712177687</v>
      </c>
      <c r="AF175" s="16" t="e">
        <f>#REF!+AE175</f>
        <v>#REF!</v>
      </c>
      <c r="AG175" s="17">
        <f>C175-SUM(D175:AE175)+G175+W175</f>
        <v>7.993605777301127E-15</v>
      </c>
      <c r="AH175" s="13">
        <v>3.72</v>
      </c>
      <c r="AJ175" s="1" t="e">
        <f>(C175+#REF!)*#REF!</f>
        <v>#REF!</v>
      </c>
    </row>
    <row r="176" spans="1:36" ht="15">
      <c r="A176" s="11">
        <v>174</v>
      </c>
      <c r="B176" s="41" t="s">
        <v>206</v>
      </c>
      <c r="C176" s="14">
        <v>21.47</v>
      </c>
      <c r="D176" s="14">
        <v>1.51</v>
      </c>
      <c r="E176" s="14">
        <v>0.34</v>
      </c>
      <c r="F176" s="14">
        <v>1.14</v>
      </c>
      <c r="G176" s="42">
        <v>0</v>
      </c>
      <c r="H176" s="14">
        <f t="shared" si="8"/>
        <v>3.6456000000000004</v>
      </c>
      <c r="I176" s="14">
        <v>2.82</v>
      </c>
      <c r="J176" s="14">
        <v>0.78</v>
      </c>
      <c r="K176" s="14">
        <v>0</v>
      </c>
      <c r="L176" s="14">
        <v>0.19</v>
      </c>
      <c r="M176" s="14">
        <v>0.54</v>
      </c>
      <c r="N176" s="14">
        <v>0.16</v>
      </c>
      <c r="O176" s="14">
        <v>0</v>
      </c>
      <c r="P176" s="14">
        <v>0.1</v>
      </c>
      <c r="Q176" s="14">
        <v>0.04</v>
      </c>
      <c r="R176" s="14">
        <f>'[2]Лифт-2015'!G26</f>
        <v>2.4647083611335465</v>
      </c>
      <c r="S176" s="14">
        <f>'[1]Лифт-2015'!L26</f>
        <v>0</v>
      </c>
      <c r="T176" s="14">
        <f>'[1]Лифт-2015'!P26</f>
        <v>0.04755299598506397</v>
      </c>
      <c r="U176" s="14">
        <v>0.94</v>
      </c>
      <c r="V176" s="14">
        <f t="shared" si="5"/>
        <v>1.63</v>
      </c>
      <c r="W176" s="42">
        <v>1.63</v>
      </c>
      <c r="X176" s="14">
        <f>'[1]КГМ'!K178</f>
        <v>0.5135842448876872</v>
      </c>
      <c r="Y176" s="14">
        <v>1.22</v>
      </c>
      <c r="Z176" s="14">
        <v>0.34</v>
      </c>
      <c r="AA176" s="14">
        <v>2.2</v>
      </c>
      <c r="AB176" s="14">
        <v>0</v>
      </c>
      <c r="AC176" s="14">
        <f>'[1]Лифт-страх.'!G26</f>
        <v>0.021947536608491063</v>
      </c>
      <c r="AD176" s="14">
        <f>'[2]Диаг-ка ВДГО'!H72</f>
        <v>0.8271203515117463</v>
      </c>
      <c r="AE176" s="15">
        <f>C176-(D176+E176+F176+H176+J176+L176+M176+N176+O176+P176+Q176+R176+S176+T176+U176+V176+Y176+Z176+AA176+AB176+I176+X176+AC176+K176+AD176)</f>
        <v>-0.0005134901265364533</v>
      </c>
      <c r="AF176" s="16" t="e">
        <f>#REF!+AE176</f>
        <v>#REF!</v>
      </c>
      <c r="AG176" s="17">
        <f>C176-SUM(D176:AE176)+G176+W176</f>
        <v>7.993605777301127E-15</v>
      </c>
      <c r="AH176" s="13">
        <v>3.72</v>
      </c>
      <c r="AJ176" s="1" t="e">
        <f>(C176+#REF!)*#REF!</f>
        <v>#REF!</v>
      </c>
    </row>
    <row r="177" spans="1:36" ht="15">
      <c r="A177" s="11">
        <v>175</v>
      </c>
      <c r="B177" s="41" t="s">
        <v>207</v>
      </c>
      <c r="C177" s="14">
        <v>21.47</v>
      </c>
      <c r="D177" s="14">
        <v>1.49</v>
      </c>
      <c r="E177" s="14">
        <v>0.34</v>
      </c>
      <c r="F177" s="14">
        <v>1.14</v>
      </c>
      <c r="G177" s="42">
        <v>0</v>
      </c>
      <c r="H177" s="14">
        <f t="shared" si="8"/>
        <v>3.6456000000000004</v>
      </c>
      <c r="I177" s="14">
        <v>2.43</v>
      </c>
      <c r="J177" s="14">
        <v>0.78</v>
      </c>
      <c r="K177" s="14">
        <v>0</v>
      </c>
      <c r="L177" s="14">
        <v>0.19</v>
      </c>
      <c r="M177" s="14">
        <v>0.54</v>
      </c>
      <c r="N177" s="14">
        <v>0.16</v>
      </c>
      <c r="O177" s="14">
        <v>0</v>
      </c>
      <c r="P177" s="14">
        <v>0.1</v>
      </c>
      <c r="Q177" s="14">
        <v>0.04</v>
      </c>
      <c r="R177" s="14">
        <f>'[2]Лифт-2015'!G27</f>
        <v>2.4233138763311506</v>
      </c>
      <c r="S177" s="14">
        <f>'[1]Лифт-2015'!L27</f>
        <v>0.45315753698089184</v>
      </c>
      <c r="T177" s="14">
        <f>'[1]Лифт-2015'!P27</f>
        <v>0.04675434905358408</v>
      </c>
      <c r="U177" s="14">
        <v>0.94</v>
      </c>
      <c r="V177" s="14">
        <f t="shared" si="5"/>
        <v>1.63</v>
      </c>
      <c r="W177" s="42">
        <v>1.63</v>
      </c>
      <c r="X177" s="14">
        <f>'[1]КГМ'!K179</f>
        <v>0.5049065802203877</v>
      </c>
      <c r="Y177" s="14">
        <v>1.22</v>
      </c>
      <c r="Z177" s="14">
        <v>0.34</v>
      </c>
      <c r="AA177" s="14">
        <v>2.2</v>
      </c>
      <c r="AB177" s="14">
        <v>0</v>
      </c>
      <c r="AC177" s="14">
        <f>'[1]Лифт-страх.'!G27</f>
        <v>0.021578930332423422</v>
      </c>
      <c r="AD177" s="14">
        <f>'[2]Диаг-ка ВДГО'!H73</f>
        <v>0.8356282691749096</v>
      </c>
      <c r="AE177" s="15">
        <f>C177-(D177+E177+F177+H177+J177+L177+M177+N177+O177+P177+Q177+R177+S177+T177+U177+V177+Y177+Z177+AA177+AB177+I177+X177+AC177+K177+AD177)</f>
        <v>-0.0009395420933522303</v>
      </c>
      <c r="AF177" s="16" t="e">
        <f>#REF!+AE177</f>
        <v>#REF!</v>
      </c>
      <c r="AG177" s="17">
        <f>C177-SUM(D177:AE177)+G177+W177</f>
        <v>7.993605777301127E-15</v>
      </c>
      <c r="AH177" s="13">
        <v>3.72</v>
      </c>
      <c r="AJ177" s="1" t="e">
        <f>(C177+#REF!)*#REF!</f>
        <v>#REF!</v>
      </c>
    </row>
    <row r="178" spans="1:36" ht="15">
      <c r="A178" s="11">
        <v>176</v>
      </c>
      <c r="B178" s="41" t="s">
        <v>208</v>
      </c>
      <c r="C178" s="14">
        <v>12.57</v>
      </c>
      <c r="D178" s="14">
        <v>0</v>
      </c>
      <c r="E178" s="14">
        <v>0.34</v>
      </c>
      <c r="F178" s="14">
        <v>0</v>
      </c>
      <c r="G178" s="42">
        <v>0.58</v>
      </c>
      <c r="H178" s="14">
        <f t="shared" si="8"/>
        <v>3.675</v>
      </c>
      <c r="I178" s="14">
        <v>0.07</v>
      </c>
      <c r="J178" s="14">
        <v>0.77</v>
      </c>
      <c r="K178" s="14">
        <v>0</v>
      </c>
      <c r="L178" s="14">
        <v>0.19</v>
      </c>
      <c r="M178" s="14">
        <v>0.54</v>
      </c>
      <c r="N178" s="14">
        <v>0.16</v>
      </c>
      <c r="O178" s="14">
        <v>0</v>
      </c>
      <c r="P178" s="14">
        <v>0.1</v>
      </c>
      <c r="Q178" s="14">
        <v>0.04</v>
      </c>
      <c r="R178" s="14">
        <v>0</v>
      </c>
      <c r="S178" s="14">
        <v>0</v>
      </c>
      <c r="T178" s="14">
        <v>0</v>
      </c>
      <c r="U178" s="14">
        <v>0.43</v>
      </c>
      <c r="V178" s="14">
        <f t="shared" si="5"/>
        <v>2.61</v>
      </c>
      <c r="W178" s="42">
        <v>2.03</v>
      </c>
      <c r="X178" s="14">
        <v>0</v>
      </c>
      <c r="Y178" s="14">
        <v>0.92</v>
      </c>
      <c r="Z178" s="14">
        <v>0.34</v>
      </c>
      <c r="AA178" s="14">
        <v>1.64</v>
      </c>
      <c r="AB178" s="14">
        <v>0</v>
      </c>
      <c r="AC178" s="14">
        <v>0</v>
      </c>
      <c r="AD178" s="14">
        <f>'[2]Диаг-ка ВДГО'!H74</f>
        <v>0.7436760770094105</v>
      </c>
      <c r="AE178" s="15">
        <f>C178-(D178+E178+F178+H178+J178+L178+M178+N178+O178+P178+Q178+R178+S178+T178+U178+V178+Y178+Z178+AA178+AB178+I178+X178+AC178+K178+AD178)</f>
        <v>0.0013239229905881444</v>
      </c>
      <c r="AF178" s="16" t="e">
        <f>#REF!+AE178</f>
        <v>#REF!</v>
      </c>
      <c r="AG178" s="17">
        <f>C178-SUM(D178:AE178)+G178+W178</f>
        <v>0</v>
      </c>
      <c r="AH178" s="13">
        <v>3.75</v>
      </c>
      <c r="AJ178" s="1" t="e">
        <f>(C178+#REF!)*#REF!</f>
        <v>#REF!</v>
      </c>
    </row>
    <row r="179" spans="1:36" ht="15">
      <c r="A179" s="11">
        <v>177</v>
      </c>
      <c r="B179" s="41" t="s">
        <v>209</v>
      </c>
      <c r="C179" s="14">
        <v>12.57</v>
      </c>
      <c r="D179" s="14">
        <v>0</v>
      </c>
      <c r="E179" s="14">
        <v>0.34</v>
      </c>
      <c r="F179" s="14">
        <v>0</v>
      </c>
      <c r="G179" s="42">
        <v>0.58</v>
      </c>
      <c r="H179" s="14">
        <f t="shared" si="8"/>
        <v>3.675</v>
      </c>
      <c r="I179" s="14">
        <v>0.07</v>
      </c>
      <c r="J179" s="14">
        <v>0.77</v>
      </c>
      <c r="K179" s="14">
        <v>0</v>
      </c>
      <c r="L179" s="14">
        <v>0.19</v>
      </c>
      <c r="M179" s="14">
        <v>0.54</v>
      </c>
      <c r="N179" s="14">
        <v>0.16</v>
      </c>
      <c r="O179" s="14">
        <v>0</v>
      </c>
      <c r="P179" s="14">
        <v>0.1</v>
      </c>
      <c r="Q179" s="14">
        <v>0.04</v>
      </c>
      <c r="R179" s="14">
        <v>0</v>
      </c>
      <c r="S179" s="14">
        <v>0</v>
      </c>
      <c r="T179" s="14">
        <v>0</v>
      </c>
      <c r="U179" s="14">
        <v>0.43</v>
      </c>
      <c r="V179" s="14">
        <f t="shared" si="5"/>
        <v>2.61</v>
      </c>
      <c r="W179" s="42">
        <v>2.03</v>
      </c>
      <c r="X179" s="14">
        <v>0</v>
      </c>
      <c r="Y179" s="14">
        <v>0.92</v>
      </c>
      <c r="Z179" s="14">
        <v>0.34</v>
      </c>
      <c r="AA179" s="14">
        <v>1.64</v>
      </c>
      <c r="AB179" s="14">
        <v>0</v>
      </c>
      <c r="AC179" s="14">
        <v>0</v>
      </c>
      <c r="AD179" s="14">
        <f>'[2]Диаг-ка ВДГО'!H75</f>
        <v>0.7446880246488797</v>
      </c>
      <c r="AE179" s="15">
        <f>C179-(D179+E179+F179+H179+J179+L179+M179+N179+O179+P179+Q179+R179+S179+T179+U179+V179+Y179+Z179+AA179+AB179+I179+X179+AC179+K179+AD179)</f>
        <v>0.0003119753511189316</v>
      </c>
      <c r="AF179" s="16" t="e">
        <f>#REF!+AE179</f>
        <v>#REF!</v>
      </c>
      <c r="AG179" s="17">
        <f>C179-SUM(D179:AE179)+G179+W179</f>
        <v>0</v>
      </c>
      <c r="AH179" s="13">
        <v>3.75</v>
      </c>
      <c r="AJ179" s="1" t="e">
        <f>(C179+#REF!)*#REF!</f>
        <v>#REF!</v>
      </c>
    </row>
    <row r="180" spans="1:36" ht="15">
      <c r="A180" s="11">
        <v>178</v>
      </c>
      <c r="B180" s="41" t="s">
        <v>210</v>
      </c>
      <c r="C180" s="14">
        <v>12.57</v>
      </c>
      <c r="D180" s="14">
        <v>0</v>
      </c>
      <c r="E180" s="14">
        <v>0.34</v>
      </c>
      <c r="F180" s="14">
        <v>0</v>
      </c>
      <c r="G180" s="42">
        <v>0.58</v>
      </c>
      <c r="H180" s="14">
        <f t="shared" si="8"/>
        <v>3.675</v>
      </c>
      <c r="I180" s="14">
        <v>0.07</v>
      </c>
      <c r="J180" s="14">
        <v>0.77</v>
      </c>
      <c r="K180" s="14">
        <v>0</v>
      </c>
      <c r="L180" s="14">
        <v>0.19</v>
      </c>
      <c r="M180" s="14">
        <v>0.54</v>
      </c>
      <c r="N180" s="14">
        <v>0.16</v>
      </c>
      <c r="O180" s="14">
        <v>0</v>
      </c>
      <c r="P180" s="14">
        <v>0.1</v>
      </c>
      <c r="Q180" s="14">
        <v>0.04</v>
      </c>
      <c r="R180" s="14">
        <v>0</v>
      </c>
      <c r="S180" s="14">
        <v>0</v>
      </c>
      <c r="T180" s="14">
        <v>0</v>
      </c>
      <c r="U180" s="14">
        <v>0.43</v>
      </c>
      <c r="V180" s="14">
        <f t="shared" si="5"/>
        <v>2.61</v>
      </c>
      <c r="W180" s="42">
        <v>2.03</v>
      </c>
      <c r="X180" s="14">
        <v>0</v>
      </c>
      <c r="Y180" s="14">
        <v>0.92</v>
      </c>
      <c r="Z180" s="14">
        <v>0.34</v>
      </c>
      <c r="AA180" s="14">
        <v>1.64</v>
      </c>
      <c r="AB180" s="14">
        <v>0</v>
      </c>
      <c r="AC180" s="14">
        <v>0</v>
      </c>
      <c r="AD180" s="14">
        <f>'[2]Диаг-ка ВДГО'!H76</f>
        <v>0.7416890189384703</v>
      </c>
      <c r="AE180" s="15">
        <f>C180-(D180+E180+F180+H180+J180+L180+M180+N180+O180+P180+Q180+R180+S180+T180+U180+V180+Y180+Z180+AA180+AB180+I180+X180+AC180+K180+AD180)</f>
        <v>0.0033109810615297164</v>
      </c>
      <c r="AF180" s="16" t="e">
        <f>#REF!+AE180</f>
        <v>#REF!</v>
      </c>
      <c r="AG180" s="17">
        <f>C180-SUM(D180:AE180)+G180+W180</f>
        <v>0</v>
      </c>
      <c r="AH180" s="13">
        <v>3.75</v>
      </c>
      <c r="AJ180" s="1" t="e">
        <f>(C180+#REF!)*#REF!</f>
        <v>#REF!</v>
      </c>
    </row>
    <row r="181" spans="1:36" ht="15">
      <c r="A181" s="11">
        <v>179</v>
      </c>
      <c r="B181" s="41" t="s">
        <v>211</v>
      </c>
      <c r="C181" s="14">
        <v>11.5</v>
      </c>
      <c r="D181" s="14">
        <v>0.79</v>
      </c>
      <c r="E181" s="14">
        <v>0.34</v>
      </c>
      <c r="F181" s="14">
        <v>0</v>
      </c>
      <c r="G181" s="42">
        <v>0.58</v>
      </c>
      <c r="H181" s="14">
        <f t="shared" si="8"/>
        <v>2.1069999999999998</v>
      </c>
      <c r="I181" s="14">
        <v>0</v>
      </c>
      <c r="J181" s="14">
        <v>0.55</v>
      </c>
      <c r="K181" s="14">
        <v>0</v>
      </c>
      <c r="L181" s="14">
        <v>0.19</v>
      </c>
      <c r="M181" s="14">
        <v>0.54</v>
      </c>
      <c r="N181" s="14">
        <v>0.16</v>
      </c>
      <c r="O181" s="14">
        <v>0</v>
      </c>
      <c r="P181" s="14">
        <v>0.1</v>
      </c>
      <c r="Q181" s="14">
        <v>0.04</v>
      </c>
      <c r="R181" s="14">
        <v>0</v>
      </c>
      <c r="S181" s="14">
        <v>0</v>
      </c>
      <c r="T181" s="14">
        <v>0</v>
      </c>
      <c r="U181" s="14">
        <v>0.43</v>
      </c>
      <c r="V181" s="14">
        <f t="shared" si="5"/>
        <v>2.61</v>
      </c>
      <c r="W181" s="42">
        <v>2.03</v>
      </c>
      <c r="X181" s="14">
        <v>0</v>
      </c>
      <c r="Y181" s="14">
        <v>0.92</v>
      </c>
      <c r="Z181" s="14">
        <v>0.34</v>
      </c>
      <c r="AA181" s="14">
        <v>1.64</v>
      </c>
      <c r="AB181" s="14">
        <v>0</v>
      </c>
      <c r="AC181" s="14">
        <v>0</v>
      </c>
      <c r="AD181" s="14">
        <f>'[2]Диаг-ка ВДГО'!H77</f>
        <v>0.738298981089124</v>
      </c>
      <c r="AE181" s="15">
        <f>C181-(D181+E181+F181+H181+J181+L181+M181+N181+O181+P181+Q181+R181+S181+T181+U181+V181+Y181+Z181+AA181+AB181+I181+X181+AC181+K181+AD181)</f>
        <v>0.004701018910877153</v>
      </c>
      <c r="AF181" s="16" t="e">
        <f>#REF!+AE181</f>
        <v>#REF!</v>
      </c>
      <c r="AG181" s="17">
        <f>C181-SUM(D181:AE181)+G181+W181</f>
        <v>0</v>
      </c>
      <c r="AH181" s="13">
        <v>2.15</v>
      </c>
      <c r="AJ181" s="1" t="e">
        <f>(C181+#REF!)*#REF!</f>
        <v>#REF!</v>
      </c>
    </row>
    <row r="182" spans="1:36" ht="15">
      <c r="A182" s="11">
        <v>180</v>
      </c>
      <c r="B182" s="41" t="s">
        <v>212</v>
      </c>
      <c r="C182" s="14">
        <v>12.95</v>
      </c>
      <c r="D182" s="14">
        <v>1.85</v>
      </c>
      <c r="E182" s="14">
        <v>0.34</v>
      </c>
      <c r="F182" s="14">
        <v>0</v>
      </c>
      <c r="G182" s="42">
        <v>0.58</v>
      </c>
      <c r="H182" s="14">
        <f t="shared" si="8"/>
        <v>2.3912</v>
      </c>
      <c r="I182" s="14">
        <v>0</v>
      </c>
      <c r="J182" s="14">
        <v>0.44</v>
      </c>
      <c r="K182" s="14">
        <v>0</v>
      </c>
      <c r="L182" s="14">
        <v>0.19</v>
      </c>
      <c r="M182" s="14">
        <v>0.54</v>
      </c>
      <c r="N182" s="14">
        <v>0.16</v>
      </c>
      <c r="O182" s="14">
        <v>0</v>
      </c>
      <c r="P182" s="14">
        <v>0.1</v>
      </c>
      <c r="Q182" s="14">
        <v>0.04</v>
      </c>
      <c r="R182" s="14">
        <v>0</v>
      </c>
      <c r="S182" s="14">
        <v>0</v>
      </c>
      <c r="T182" s="14">
        <v>0</v>
      </c>
      <c r="U182" s="14">
        <v>0.43</v>
      </c>
      <c r="V182" s="14">
        <f t="shared" si="5"/>
        <v>2.61</v>
      </c>
      <c r="W182" s="42">
        <v>2.03</v>
      </c>
      <c r="X182" s="14">
        <v>0</v>
      </c>
      <c r="Y182" s="14">
        <v>0.92</v>
      </c>
      <c r="Z182" s="14">
        <v>0.34</v>
      </c>
      <c r="AA182" s="14">
        <v>1.64</v>
      </c>
      <c r="AB182" s="14">
        <v>0</v>
      </c>
      <c r="AC182" s="14">
        <v>0</v>
      </c>
      <c r="AD182" s="14">
        <f>'[2]Диаг-ка ВДГО'!H78</f>
        <v>0.7472591533607577</v>
      </c>
      <c r="AE182" s="15">
        <f>C182-(D182+E182+F182+H182+J182+L182+M182+N182+O182+P182+Q182+R182+S182+T182+U182+V182+Y182+Z182+AA182+AB182+I182+X182+AC182+K182+AD182)</f>
        <v>0.2115408466392399</v>
      </c>
      <c r="AF182" s="16" t="e">
        <f>#REF!+AE182</f>
        <v>#REF!</v>
      </c>
      <c r="AG182" s="17">
        <f>C182-SUM(D182:AE182)+G182+W182</f>
        <v>0</v>
      </c>
      <c r="AH182" s="13">
        <v>2.44</v>
      </c>
      <c r="AJ182" s="1" t="e">
        <f>(C182+#REF!)*#REF!</f>
        <v>#REF!</v>
      </c>
    </row>
    <row r="183" spans="1:44" ht="15">
      <c r="A183" s="11">
        <v>181</v>
      </c>
      <c r="B183" s="41" t="s">
        <v>213</v>
      </c>
      <c r="C183" s="14">
        <v>21.24</v>
      </c>
      <c r="D183" s="14">
        <v>1.41</v>
      </c>
      <c r="E183" s="14">
        <v>0.34</v>
      </c>
      <c r="F183" s="14">
        <v>1.14</v>
      </c>
      <c r="G183" s="42">
        <v>0</v>
      </c>
      <c r="H183" s="14">
        <v>4.51</v>
      </c>
      <c r="I183" s="14">
        <v>0</v>
      </c>
      <c r="J183" s="14">
        <v>0.79</v>
      </c>
      <c r="K183" s="14">
        <v>0.19</v>
      </c>
      <c r="L183" s="14">
        <v>0.11</v>
      </c>
      <c r="M183" s="14">
        <v>0.54</v>
      </c>
      <c r="N183" s="14">
        <v>0.16</v>
      </c>
      <c r="O183" s="14">
        <v>0</v>
      </c>
      <c r="P183" s="14">
        <v>0.1</v>
      </c>
      <c r="Q183" s="14">
        <v>0.04</v>
      </c>
      <c r="R183" s="14">
        <v>2.23</v>
      </c>
      <c r="S183" s="14">
        <v>0</v>
      </c>
      <c r="T183" s="14">
        <v>0.04</v>
      </c>
      <c r="U183" s="14">
        <v>0.94</v>
      </c>
      <c r="V183" s="14">
        <f t="shared" si="5"/>
        <v>1.63</v>
      </c>
      <c r="W183" s="42">
        <v>1.63</v>
      </c>
      <c r="X183" s="14">
        <v>0.45</v>
      </c>
      <c r="Y183" s="14">
        <v>1.22</v>
      </c>
      <c r="Z183" s="14">
        <v>0.34</v>
      </c>
      <c r="AA183" s="14">
        <v>2.2</v>
      </c>
      <c r="AB183" s="14">
        <v>0</v>
      </c>
      <c r="AC183" s="14">
        <v>0.02</v>
      </c>
      <c r="AD183" s="14">
        <v>0.71</v>
      </c>
      <c r="AE183" s="15">
        <f>C183-(D183+E183+F183+H183+J183+L183+M183+N183+O183+P183+Q183+R183+S183+T183+U183+V183+Y183+Z183+AA183+AB183+I183+X183+AC183+K183+AD183)</f>
        <v>2.129999999999999</v>
      </c>
      <c r="AF183" s="16" t="e">
        <f>#REF!+AE183</f>
        <v>#REF!</v>
      </c>
      <c r="AG183" s="17">
        <f>C183-SUM(D183:AE183)+G183+W183</f>
        <v>7.993605777301127E-15</v>
      </c>
      <c r="AH183" s="18">
        <v>4.51</v>
      </c>
      <c r="AJ183" s="1" t="e">
        <f>(C183+#REF!)*#REF!</f>
        <v>#REF!</v>
      </c>
      <c r="AK183" s="3"/>
      <c r="AL183" s="3"/>
      <c r="AM183" s="3"/>
      <c r="AN183" s="3"/>
      <c r="AO183" s="3"/>
      <c r="AP183" s="3"/>
      <c r="AQ183" s="3"/>
      <c r="AR183" s="3"/>
    </row>
    <row r="184" spans="1:36" ht="15">
      <c r="A184" s="11">
        <v>182</v>
      </c>
      <c r="B184" s="41" t="s">
        <v>214</v>
      </c>
      <c r="C184" s="14">
        <v>19.17</v>
      </c>
      <c r="D184" s="14">
        <v>0.99</v>
      </c>
      <c r="E184" s="14">
        <v>0.34</v>
      </c>
      <c r="F184" s="14">
        <f>1.01*1.15</f>
        <v>1.1615</v>
      </c>
      <c r="G184" s="42">
        <v>0</v>
      </c>
      <c r="H184" s="14">
        <v>3.34</v>
      </c>
      <c r="I184" s="14">
        <v>0</v>
      </c>
      <c r="J184" s="14">
        <v>0.23</v>
      </c>
      <c r="K184" s="14">
        <v>0</v>
      </c>
      <c r="L184" s="14">
        <v>0.11</v>
      </c>
      <c r="M184" s="14">
        <v>0.54</v>
      </c>
      <c r="N184" s="14">
        <v>0</v>
      </c>
      <c r="O184" s="14">
        <v>0.14</v>
      </c>
      <c r="P184" s="14">
        <v>0.1</v>
      </c>
      <c r="Q184" s="14">
        <v>0.04</v>
      </c>
      <c r="R184" s="14">
        <f>'[2]Лифт-2015'!G29</f>
        <v>4.364758558502534</v>
      </c>
      <c r="S184" s="14">
        <f>'[1]Лифт-2015'!L29</f>
        <v>0.8162059637449084</v>
      </c>
      <c r="T184" s="14">
        <f>'[1]Лифт-2015'!P29</f>
        <v>0.08421172641812547</v>
      </c>
      <c r="U184" s="14">
        <v>0.94</v>
      </c>
      <c r="V184" s="14">
        <f t="shared" si="5"/>
        <v>1.63</v>
      </c>
      <c r="W184" s="42">
        <v>1.63</v>
      </c>
      <c r="X184" s="14">
        <f>'[1]КГМ'!K186</f>
        <v>0.5403352940011487</v>
      </c>
      <c r="Y184" s="14">
        <v>1.22</v>
      </c>
      <c r="Z184" s="14">
        <v>0.34</v>
      </c>
      <c r="AA184" s="14">
        <v>2.2</v>
      </c>
      <c r="AB184" s="14">
        <v>0</v>
      </c>
      <c r="AC184" s="14">
        <f>'[1]Лифт-страх.'!G29</f>
        <v>0.03886695065451944</v>
      </c>
      <c r="AD184" s="14">
        <v>0</v>
      </c>
      <c r="AE184" s="15">
        <f>C184-(D184+E184+F184+H184+J184+L184+M184+N184+O184+P184+Q184+R184+S184+T184+U184+V184+Y184+Z184+AA184+AB184+I184+X184+AC184+K184+AD184)</f>
        <v>0.004121506678767872</v>
      </c>
      <c r="AF184" s="16" t="e">
        <f>#REF!+AE184</f>
        <v>#REF!</v>
      </c>
      <c r="AG184" s="17">
        <f>C184-SUM(D184:AE184)+G184+W184</f>
        <v>0</v>
      </c>
      <c r="AH184" s="13">
        <v>3.34</v>
      </c>
      <c r="AJ184" s="1" t="e">
        <f>(C184+#REF!)*#REF!</f>
        <v>#REF!</v>
      </c>
    </row>
    <row r="185" spans="1:44" ht="15">
      <c r="A185" s="11">
        <v>183</v>
      </c>
      <c r="B185" s="41" t="s">
        <v>215</v>
      </c>
      <c r="C185" s="14">
        <v>16.1</v>
      </c>
      <c r="D185" s="14">
        <v>1.91</v>
      </c>
      <c r="E185" s="14">
        <v>0.34</v>
      </c>
      <c r="F185" s="14">
        <v>0</v>
      </c>
      <c r="G185" s="42">
        <v>0.58</v>
      </c>
      <c r="H185" s="14">
        <v>4</v>
      </c>
      <c r="I185" s="14">
        <v>0</v>
      </c>
      <c r="J185" s="14">
        <v>0.5</v>
      </c>
      <c r="K185" s="14">
        <v>0.96</v>
      </c>
      <c r="L185" s="14">
        <v>0.19</v>
      </c>
      <c r="M185" s="14">
        <v>0</v>
      </c>
      <c r="N185" s="14">
        <v>0.16</v>
      </c>
      <c r="O185" s="14">
        <v>0</v>
      </c>
      <c r="P185" s="14">
        <v>0</v>
      </c>
      <c r="Q185" s="14">
        <v>0.04</v>
      </c>
      <c r="R185" s="14">
        <v>0</v>
      </c>
      <c r="S185" s="14">
        <v>0</v>
      </c>
      <c r="T185" s="14">
        <v>0</v>
      </c>
      <c r="U185" s="14">
        <v>0.43</v>
      </c>
      <c r="V185" s="14">
        <f t="shared" si="5"/>
        <v>2.61</v>
      </c>
      <c r="W185" s="42">
        <v>2.03</v>
      </c>
      <c r="X185" s="14">
        <v>0</v>
      </c>
      <c r="Y185" s="14">
        <v>0.92</v>
      </c>
      <c r="Z185" s="14">
        <v>0.34</v>
      </c>
      <c r="AA185" s="14">
        <v>1.64</v>
      </c>
      <c r="AB185" s="14">
        <v>0</v>
      </c>
      <c r="AC185" s="14">
        <v>0</v>
      </c>
      <c r="AD185" s="14">
        <v>0</v>
      </c>
      <c r="AE185" s="15">
        <f>C185-(D185+E185+F185+H185+J185+L185+M185+N185+O185+P185+Q185+R185+S185+T185+U185+V185+Y185+Z185+AA185+AB185+I185+X185+AC185+K185+AD185)</f>
        <v>2.0600000000000023</v>
      </c>
      <c r="AF185" s="16" t="e">
        <f>#REF!+AE185</f>
        <v>#REF!</v>
      </c>
      <c r="AG185" s="17">
        <f>C185-SUM(D185:AE185)+G185+W185</f>
        <v>3.9968028886505635E-15</v>
      </c>
      <c r="AH185" s="13">
        <v>4</v>
      </c>
      <c r="AJ185" s="1" t="e">
        <f>(C185+#REF!)*#REF!</f>
        <v>#REF!</v>
      </c>
      <c r="AK185" s="3"/>
      <c r="AL185" s="3"/>
      <c r="AM185" s="3"/>
      <c r="AN185" s="3"/>
      <c r="AO185" s="3"/>
      <c r="AP185" s="3"/>
      <c r="AQ185" s="3"/>
      <c r="AR185" s="3"/>
    </row>
    <row r="186" spans="1:36" ht="15">
      <c r="A186" s="11">
        <v>184</v>
      </c>
      <c r="B186" s="41" t="s">
        <v>216</v>
      </c>
      <c r="C186" s="14">
        <v>10.27</v>
      </c>
      <c r="D186" s="14">
        <v>0</v>
      </c>
      <c r="E186" s="14">
        <v>0.34</v>
      </c>
      <c r="F186" s="14">
        <v>0</v>
      </c>
      <c r="G186" s="42">
        <v>0.58</v>
      </c>
      <c r="H186" s="14">
        <f>AH186-AH186*2%</f>
        <v>3.234</v>
      </c>
      <c r="I186" s="14">
        <v>0.07</v>
      </c>
      <c r="J186" s="14">
        <v>0.35</v>
      </c>
      <c r="K186" s="14">
        <v>0</v>
      </c>
      <c r="L186" s="14">
        <v>0.19</v>
      </c>
      <c r="M186" s="14">
        <v>0</v>
      </c>
      <c r="N186" s="14">
        <v>0.16</v>
      </c>
      <c r="O186" s="14">
        <v>0</v>
      </c>
      <c r="P186" s="14">
        <v>0.1</v>
      </c>
      <c r="Q186" s="14">
        <v>0.04</v>
      </c>
      <c r="R186" s="14">
        <v>0</v>
      </c>
      <c r="S186" s="14">
        <v>0</v>
      </c>
      <c r="T186" s="14">
        <v>0</v>
      </c>
      <c r="U186" s="14">
        <v>0.35</v>
      </c>
      <c r="V186" s="14">
        <f t="shared" si="5"/>
        <v>2.61</v>
      </c>
      <c r="W186" s="42">
        <v>2.03</v>
      </c>
      <c r="X186" s="14">
        <v>0</v>
      </c>
      <c r="Y186" s="14">
        <v>0.85</v>
      </c>
      <c r="Z186" s="14">
        <v>0.34</v>
      </c>
      <c r="AA186" s="14">
        <v>1.64</v>
      </c>
      <c r="AB186" s="14">
        <v>0</v>
      </c>
      <c r="AC186" s="14">
        <v>0</v>
      </c>
      <c r="AD186" s="14">
        <v>0</v>
      </c>
      <c r="AE186" s="15">
        <f>C186-(D186+E186+F186+H186+J186+L186+M186+N186+O186+P186+Q186+R186+S186+T186+U186+V186+Y186+Z186+AA186+AB186+I186+X186+AC186+K186+AD186)</f>
        <v>-0.0039999999999995595</v>
      </c>
      <c r="AF186" s="16" t="e">
        <f>#REF!+AE186</f>
        <v>#REF!</v>
      </c>
      <c r="AG186" s="17">
        <f>C186-SUM(D186:AE186)+G186+W186</f>
        <v>0</v>
      </c>
      <c r="AH186" s="13">
        <v>3.3</v>
      </c>
      <c r="AJ186" s="1" t="e">
        <f>(C186+#REF!)*#REF!</f>
        <v>#REF!</v>
      </c>
    </row>
    <row r="187" spans="1:36" s="1" customFormat="1" ht="15">
      <c r="A187" s="11">
        <v>185</v>
      </c>
      <c r="B187" s="41" t="s">
        <v>217</v>
      </c>
      <c r="C187" s="14">
        <v>13.67</v>
      </c>
      <c r="D187" s="14">
        <v>1</v>
      </c>
      <c r="E187" s="14">
        <v>0.34</v>
      </c>
      <c r="F187" s="14">
        <v>0</v>
      </c>
      <c r="G187" s="42">
        <v>0.58</v>
      </c>
      <c r="H187" s="14">
        <v>4.55</v>
      </c>
      <c r="I187" s="14">
        <v>0</v>
      </c>
      <c r="J187" s="14">
        <v>0.75</v>
      </c>
      <c r="K187" s="14">
        <v>0</v>
      </c>
      <c r="L187" s="14">
        <v>0.19</v>
      </c>
      <c r="M187" s="14">
        <v>0.54</v>
      </c>
      <c r="N187" s="14">
        <v>0.16</v>
      </c>
      <c r="O187" s="14">
        <v>0</v>
      </c>
      <c r="P187" s="14">
        <v>0.1</v>
      </c>
      <c r="Q187" s="14">
        <v>0.04</v>
      </c>
      <c r="R187" s="14">
        <v>0</v>
      </c>
      <c r="S187" s="14">
        <v>0</v>
      </c>
      <c r="T187" s="14">
        <v>0</v>
      </c>
      <c r="U187" s="14">
        <v>0.43</v>
      </c>
      <c r="V187" s="14">
        <f t="shared" si="5"/>
        <v>2.61</v>
      </c>
      <c r="W187" s="42">
        <v>2.03</v>
      </c>
      <c r="X187" s="14">
        <v>0</v>
      </c>
      <c r="Y187" s="14">
        <v>0.92</v>
      </c>
      <c r="Z187" s="14">
        <v>0.34</v>
      </c>
      <c r="AA187" s="14">
        <v>1.64</v>
      </c>
      <c r="AB187" s="14">
        <v>0</v>
      </c>
      <c r="AC187" s="14">
        <v>0</v>
      </c>
      <c r="AD187" s="14">
        <v>0</v>
      </c>
      <c r="AE187" s="15">
        <f>C187-(D187+E187+F187+H187+J187+L187+M187+N187+O187+P187+Q187+R187+S187+T187+U187+V187+Y187+Z187+AA187+AB187+I187+X187+AC187+K187+AD187)</f>
        <v>0.0600000000000005</v>
      </c>
      <c r="AF187" s="16" t="e">
        <f>#REF!+AE187</f>
        <v>#REF!</v>
      </c>
      <c r="AG187" s="17">
        <f>C187-SUM(D187:AE187)+G187+W187</f>
        <v>5.773159728050814E-15</v>
      </c>
      <c r="AH187" s="13">
        <v>4.55</v>
      </c>
      <c r="AJ187" s="1" t="e">
        <f>(C187+#REF!)*#REF!</f>
        <v>#REF!</v>
      </c>
    </row>
    <row r="188" spans="1:36" ht="15">
      <c r="A188" s="11">
        <v>186</v>
      </c>
      <c r="B188" s="41" t="s">
        <v>218</v>
      </c>
      <c r="C188" s="14">
        <v>7.41</v>
      </c>
      <c r="D188" s="14">
        <v>0</v>
      </c>
      <c r="E188" s="14">
        <v>0.34</v>
      </c>
      <c r="F188" s="14">
        <v>0</v>
      </c>
      <c r="G188" s="42">
        <v>0.58</v>
      </c>
      <c r="H188" s="14">
        <f aca="true" t="shared" si="9" ref="H188:H194">AH188-AH188*2%</f>
        <v>1.5092</v>
      </c>
      <c r="I188" s="14">
        <v>0</v>
      </c>
      <c r="J188" s="14">
        <v>0.28</v>
      </c>
      <c r="K188" s="14">
        <v>0</v>
      </c>
      <c r="L188" s="14">
        <v>0.19</v>
      </c>
      <c r="M188" s="14">
        <v>0</v>
      </c>
      <c r="N188" s="14">
        <v>0.16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0.12</v>
      </c>
      <c r="V188" s="14">
        <f t="shared" si="5"/>
        <v>2.61</v>
      </c>
      <c r="W188" s="42">
        <v>2.03</v>
      </c>
      <c r="X188" s="14">
        <v>0</v>
      </c>
      <c r="Y188" s="14">
        <v>0.76</v>
      </c>
      <c r="Z188" s="14">
        <v>0.34</v>
      </c>
      <c r="AA188" s="14">
        <v>1.1</v>
      </c>
      <c r="AB188" s="14">
        <v>0</v>
      </c>
      <c r="AC188" s="14">
        <v>0</v>
      </c>
      <c r="AD188" s="14">
        <v>0</v>
      </c>
      <c r="AE188" s="15">
        <f>C188-(D188+E188+F188+H188+J188+L188+M188+N188+O188+P188+Q188+R188+S188+T188+U188+V188+Y188+Z188+AA188+AB188+I188+X188+AC188+K188+AD188)</f>
        <v>0.0007999999999999119</v>
      </c>
      <c r="AF188" s="16" t="e">
        <f>#REF!+AE188</f>
        <v>#REF!</v>
      </c>
      <c r="AG188" s="17">
        <f>C188-SUM(D188:AE188)+G188+W188</f>
        <v>0</v>
      </c>
      <c r="AH188" s="13">
        <v>1.54</v>
      </c>
      <c r="AJ188" s="1" t="e">
        <f>(C188+#REF!)*#REF!</f>
        <v>#REF!</v>
      </c>
    </row>
    <row r="189" spans="1:36" ht="15">
      <c r="A189" s="11">
        <v>187</v>
      </c>
      <c r="B189" s="41" t="s">
        <v>219</v>
      </c>
      <c r="C189" s="14">
        <v>7.41</v>
      </c>
      <c r="D189" s="14">
        <v>0</v>
      </c>
      <c r="E189" s="14">
        <v>0.34</v>
      </c>
      <c r="F189" s="14">
        <v>0</v>
      </c>
      <c r="G189" s="42">
        <v>0.58</v>
      </c>
      <c r="H189" s="14">
        <f t="shared" si="9"/>
        <v>1.47</v>
      </c>
      <c r="I189" s="14">
        <v>0</v>
      </c>
      <c r="J189" s="14">
        <v>0.28</v>
      </c>
      <c r="K189" s="14">
        <v>0</v>
      </c>
      <c r="L189" s="14">
        <v>0.19</v>
      </c>
      <c r="M189" s="14">
        <v>0</v>
      </c>
      <c r="N189" s="14">
        <v>0.16</v>
      </c>
      <c r="O189" s="14">
        <v>0</v>
      </c>
      <c r="P189" s="14">
        <v>0</v>
      </c>
      <c r="Q189" s="14">
        <v>0.04</v>
      </c>
      <c r="R189" s="14">
        <v>0</v>
      </c>
      <c r="S189" s="14">
        <v>0</v>
      </c>
      <c r="T189" s="14">
        <v>0</v>
      </c>
      <c r="U189" s="14">
        <v>0.12</v>
      </c>
      <c r="V189" s="14">
        <f t="shared" si="5"/>
        <v>2.61</v>
      </c>
      <c r="W189" s="42">
        <v>2.03</v>
      </c>
      <c r="X189" s="14">
        <v>0</v>
      </c>
      <c r="Y189" s="14">
        <v>0.76</v>
      </c>
      <c r="Z189" s="14">
        <v>0.34</v>
      </c>
      <c r="AA189" s="14">
        <v>1.1</v>
      </c>
      <c r="AB189" s="14">
        <v>0</v>
      </c>
      <c r="AC189" s="14">
        <v>0</v>
      </c>
      <c r="AD189" s="14">
        <v>0</v>
      </c>
      <c r="AE189" s="15">
        <f>C189-(D189+E189+F189+H189+J189+L189+M189+N189+O189+P189+Q189+R189+S189+T189+U189+V189+Y189+Z189+AA189+AB189+I189+X189+AC189+K189+AD189)</f>
        <v>0</v>
      </c>
      <c r="AF189" s="16" t="e">
        <f>#REF!+AE189</f>
        <v>#REF!</v>
      </c>
      <c r="AG189" s="17">
        <f>C189-SUM(D189:AE189)+G189+W189</f>
        <v>0</v>
      </c>
      <c r="AH189" s="13">
        <v>1.5</v>
      </c>
      <c r="AJ189" s="1" t="e">
        <f>(C189+#REF!)*#REF!</f>
        <v>#REF!</v>
      </c>
    </row>
    <row r="190" spans="1:36" ht="15">
      <c r="A190" s="11">
        <v>188</v>
      </c>
      <c r="B190" s="41" t="s">
        <v>220</v>
      </c>
      <c r="C190" s="14">
        <v>10.27</v>
      </c>
      <c r="D190" s="14">
        <v>0</v>
      </c>
      <c r="E190" s="14">
        <v>0.34</v>
      </c>
      <c r="F190" s="14">
        <v>0</v>
      </c>
      <c r="G190" s="42">
        <v>0.58</v>
      </c>
      <c r="H190" s="14">
        <f t="shared" si="9"/>
        <v>3.2731999999999997</v>
      </c>
      <c r="I190" s="14">
        <v>0.07</v>
      </c>
      <c r="J190" s="14">
        <v>0.45</v>
      </c>
      <c r="K190" s="14">
        <v>0</v>
      </c>
      <c r="L190" s="14">
        <v>0.19</v>
      </c>
      <c r="M190" s="14">
        <v>0</v>
      </c>
      <c r="N190" s="14">
        <v>0.16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0.35</v>
      </c>
      <c r="V190" s="14">
        <f t="shared" si="5"/>
        <v>2.61</v>
      </c>
      <c r="W190" s="42">
        <v>2.03</v>
      </c>
      <c r="X190" s="14">
        <v>0</v>
      </c>
      <c r="Y190" s="14">
        <v>0.85</v>
      </c>
      <c r="Z190" s="14">
        <v>0.34</v>
      </c>
      <c r="AA190" s="14">
        <v>1.64</v>
      </c>
      <c r="AB190" s="14">
        <v>0</v>
      </c>
      <c r="AC190" s="14">
        <v>0</v>
      </c>
      <c r="AD190" s="14">
        <v>0</v>
      </c>
      <c r="AE190" s="15">
        <f>C190-(D190+E190+F190+H190+J190+L190+M190+N190+O190+P190+Q190+R190+S190+T190+U190+V190+Y190+Z190+AA190+AB190+I190+X190+AC190+K190+AD190)</f>
        <v>-0.0031999999999996476</v>
      </c>
      <c r="AF190" s="16" t="e">
        <f>#REF!+AE190</f>
        <v>#REF!</v>
      </c>
      <c r="AG190" s="17">
        <f>C190-SUM(D190:AE190)+G190+W190</f>
        <v>0</v>
      </c>
      <c r="AH190" s="13">
        <v>3.34</v>
      </c>
      <c r="AJ190" s="1" t="e">
        <f>(C190+#REF!)*#REF!</f>
        <v>#REF!</v>
      </c>
    </row>
    <row r="191" spans="1:36" ht="15">
      <c r="A191" s="11">
        <v>189</v>
      </c>
      <c r="B191" s="41" t="s">
        <v>221</v>
      </c>
      <c r="C191" s="14">
        <v>7.41</v>
      </c>
      <c r="D191" s="14">
        <v>0</v>
      </c>
      <c r="E191" s="14">
        <v>0.34</v>
      </c>
      <c r="F191" s="14">
        <v>0</v>
      </c>
      <c r="G191" s="42">
        <v>0.58</v>
      </c>
      <c r="H191" s="14">
        <f t="shared" si="9"/>
        <v>1.5092</v>
      </c>
      <c r="I191" s="14">
        <v>0</v>
      </c>
      <c r="J191" s="14">
        <v>0.28</v>
      </c>
      <c r="K191" s="14">
        <v>0</v>
      </c>
      <c r="L191" s="14">
        <v>0.19</v>
      </c>
      <c r="M191" s="14">
        <v>0</v>
      </c>
      <c r="N191" s="14">
        <v>0.16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0.12</v>
      </c>
      <c r="V191" s="14">
        <f t="shared" si="5"/>
        <v>2.61</v>
      </c>
      <c r="W191" s="42">
        <v>2.03</v>
      </c>
      <c r="X191" s="14">
        <v>0</v>
      </c>
      <c r="Y191" s="14">
        <v>0.76</v>
      </c>
      <c r="Z191" s="14">
        <v>0.34</v>
      </c>
      <c r="AA191" s="14">
        <v>1.1</v>
      </c>
      <c r="AB191" s="14">
        <v>0</v>
      </c>
      <c r="AC191" s="14">
        <v>0</v>
      </c>
      <c r="AD191" s="14">
        <v>0</v>
      </c>
      <c r="AE191" s="15">
        <f>C191-(D191+E191+F191+H191+J191+L191+M191+N191+O191+P191+Q191+R191+S191+T191+U191+V191+Y191+Z191+AA191+AB191+I191+X191+AC191+K191+AD191)</f>
        <v>0.0007999999999999119</v>
      </c>
      <c r="AF191" s="16" t="e">
        <f>#REF!+AE191</f>
        <v>#REF!</v>
      </c>
      <c r="AG191" s="17">
        <f>C191-SUM(D191:AE191)+G191+W191</f>
        <v>0</v>
      </c>
      <c r="AH191" s="13">
        <v>1.54</v>
      </c>
      <c r="AJ191" s="1" t="e">
        <f>(C191+#REF!)*#REF!</f>
        <v>#REF!</v>
      </c>
    </row>
    <row r="192" spans="1:36" ht="15">
      <c r="A192" s="11">
        <v>190</v>
      </c>
      <c r="B192" s="41" t="s">
        <v>222</v>
      </c>
      <c r="C192" s="14">
        <v>7.41</v>
      </c>
      <c r="D192" s="14">
        <v>0</v>
      </c>
      <c r="E192" s="14">
        <v>0.34</v>
      </c>
      <c r="F192" s="14">
        <v>0</v>
      </c>
      <c r="G192" s="42">
        <v>0.58</v>
      </c>
      <c r="H192" s="14">
        <f t="shared" si="9"/>
        <v>1.5092</v>
      </c>
      <c r="I192" s="14">
        <v>0</v>
      </c>
      <c r="J192" s="14">
        <v>0.28</v>
      </c>
      <c r="K192" s="14">
        <v>0</v>
      </c>
      <c r="L192" s="14">
        <v>0.19</v>
      </c>
      <c r="M192" s="14">
        <v>0</v>
      </c>
      <c r="N192" s="14">
        <v>0.16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0.12</v>
      </c>
      <c r="V192" s="14">
        <f t="shared" si="5"/>
        <v>2.61</v>
      </c>
      <c r="W192" s="42">
        <v>2.03</v>
      </c>
      <c r="X192" s="14">
        <v>0</v>
      </c>
      <c r="Y192" s="14">
        <v>0.76</v>
      </c>
      <c r="Z192" s="14">
        <v>0.34</v>
      </c>
      <c r="AA192" s="14">
        <v>1.1</v>
      </c>
      <c r="AB192" s="14">
        <v>0</v>
      </c>
      <c r="AC192" s="14">
        <v>0</v>
      </c>
      <c r="AD192" s="14">
        <v>0</v>
      </c>
      <c r="AE192" s="15">
        <f>C192-(D192+E192+F192+H192+J192+L192+M192+N192+O192+P192+Q192+R192+S192+T192+U192+V192+Y192+Z192+AA192+AB192+I192+X192+AC192+K192+AD192)</f>
        <v>0.0007999999999999119</v>
      </c>
      <c r="AF192" s="16" t="e">
        <f>#REF!+AE192</f>
        <v>#REF!</v>
      </c>
      <c r="AG192" s="17">
        <f>C192-SUM(D192:AE192)+G192+W192</f>
        <v>0</v>
      </c>
      <c r="AH192" s="13">
        <v>1.54</v>
      </c>
      <c r="AJ192" s="1" t="e">
        <f>(C192+#REF!)*#REF!</f>
        <v>#REF!</v>
      </c>
    </row>
    <row r="193" spans="1:36" ht="15">
      <c r="A193" s="11">
        <v>191</v>
      </c>
      <c r="B193" s="41" t="s">
        <v>223</v>
      </c>
      <c r="C193" s="14">
        <v>9.17</v>
      </c>
      <c r="D193" s="14">
        <v>0</v>
      </c>
      <c r="E193" s="14">
        <v>0.34</v>
      </c>
      <c r="F193" s="14">
        <v>0</v>
      </c>
      <c r="G193" s="42">
        <v>0.58</v>
      </c>
      <c r="H193" s="14">
        <f t="shared" si="9"/>
        <v>2.2931999999999997</v>
      </c>
      <c r="I193" s="14">
        <v>0.05</v>
      </c>
      <c r="J193" s="14">
        <v>0.35</v>
      </c>
      <c r="K193" s="14">
        <v>0</v>
      </c>
      <c r="L193" s="14">
        <v>0.19</v>
      </c>
      <c r="M193" s="14">
        <v>0</v>
      </c>
      <c r="N193" s="14">
        <v>0.16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0.35</v>
      </c>
      <c r="V193" s="14">
        <f t="shared" si="5"/>
        <v>2.61</v>
      </c>
      <c r="W193" s="42">
        <v>2.03</v>
      </c>
      <c r="X193" s="14">
        <v>0</v>
      </c>
      <c r="Y193" s="14">
        <v>0.85</v>
      </c>
      <c r="Z193" s="14">
        <v>0.34</v>
      </c>
      <c r="AA193" s="14">
        <v>1.64</v>
      </c>
      <c r="AB193" s="14">
        <v>0</v>
      </c>
      <c r="AC193" s="14">
        <v>0</v>
      </c>
      <c r="AD193" s="14">
        <v>0</v>
      </c>
      <c r="AE193" s="15">
        <f>C193-(D193+E193+F193+H193+J193+L193+M193+N193+O193+P193+Q193+R193+S193+T193+U193+V193+Y193+Z193+AA193+AB193+I193+X193+AC193+K193+AD193)</f>
        <v>-0.0031999999999996476</v>
      </c>
      <c r="AF193" s="16" t="e">
        <f>#REF!+AE193</f>
        <v>#REF!</v>
      </c>
      <c r="AG193" s="17">
        <f>C193-SUM(D193:AE193)+G193+W193</f>
        <v>0</v>
      </c>
      <c r="AH193" s="13">
        <v>2.34</v>
      </c>
      <c r="AJ193" s="1" t="e">
        <f>(C193+#REF!)*#REF!</f>
        <v>#REF!</v>
      </c>
    </row>
    <row r="194" spans="1:36" ht="15">
      <c r="A194" s="11">
        <v>192</v>
      </c>
      <c r="B194" s="41" t="s">
        <v>224</v>
      </c>
      <c r="C194" s="14">
        <v>5.9</v>
      </c>
      <c r="D194" s="14">
        <v>0</v>
      </c>
      <c r="E194" s="14">
        <v>0</v>
      </c>
      <c r="F194" s="14">
        <v>0</v>
      </c>
      <c r="G194" s="42">
        <v>0.58</v>
      </c>
      <c r="H194" s="14">
        <f t="shared" si="9"/>
        <v>0.41159999999999997</v>
      </c>
      <c r="I194" s="14">
        <v>0</v>
      </c>
      <c r="J194" s="14">
        <v>0.21</v>
      </c>
      <c r="K194" s="14">
        <v>0</v>
      </c>
      <c r="L194" s="14">
        <v>0.19</v>
      </c>
      <c r="M194" s="14">
        <v>0</v>
      </c>
      <c r="N194" s="14">
        <v>0.16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0.12</v>
      </c>
      <c r="V194" s="14">
        <f t="shared" si="5"/>
        <v>2.61</v>
      </c>
      <c r="W194" s="42">
        <v>2.03</v>
      </c>
      <c r="X194" s="14">
        <v>0</v>
      </c>
      <c r="Y194" s="14">
        <v>0.76</v>
      </c>
      <c r="Z194" s="14">
        <v>0.34</v>
      </c>
      <c r="AA194" s="14">
        <v>1.1</v>
      </c>
      <c r="AB194" s="14">
        <v>0</v>
      </c>
      <c r="AC194" s="14">
        <v>0</v>
      </c>
      <c r="AD194" s="14">
        <v>0</v>
      </c>
      <c r="AE194" s="15">
        <f>C194-(D194+E194+F194+H194+J194+L194+M194+N194+O194+P194+Q194+R194+S194+T194+U194+V194+Y194+Z194+AA194+AB194+I194+X194+AC194+K194+AD194)</f>
        <v>-0.0015999999999998238</v>
      </c>
      <c r="AF194" s="16" t="e">
        <f>#REF!+AE194</f>
        <v>#REF!</v>
      </c>
      <c r="AG194" s="17">
        <f>C194-SUM(D194:AE194)+G194+W194</f>
        <v>0</v>
      </c>
      <c r="AH194" s="13">
        <v>0.42</v>
      </c>
      <c r="AJ194" s="1" t="e">
        <f>(C194+#REF!)*#REF!</f>
        <v>#REF!</v>
      </c>
    </row>
    <row r="195" spans="1:36" ht="15">
      <c r="A195" s="11">
        <v>193</v>
      </c>
      <c r="B195" s="41" t="s">
        <v>225</v>
      </c>
      <c r="C195" s="14">
        <v>15.55</v>
      </c>
      <c r="D195" s="14">
        <v>1.71</v>
      </c>
      <c r="E195" s="14">
        <v>0.34</v>
      </c>
      <c r="F195" s="14">
        <v>1.14</v>
      </c>
      <c r="G195" s="42">
        <v>0</v>
      </c>
      <c r="H195" s="14">
        <v>3.14</v>
      </c>
      <c r="I195" s="14">
        <v>1.17</v>
      </c>
      <c r="J195" s="14">
        <v>1.36</v>
      </c>
      <c r="K195" s="14">
        <v>0</v>
      </c>
      <c r="L195" s="14">
        <v>0.11</v>
      </c>
      <c r="M195" s="14">
        <v>0.54</v>
      </c>
      <c r="N195" s="14">
        <v>0</v>
      </c>
      <c r="O195" s="14">
        <v>0.14</v>
      </c>
      <c r="P195" s="14">
        <v>0.1</v>
      </c>
      <c r="Q195" s="14">
        <v>0.04</v>
      </c>
      <c r="R195" s="14">
        <v>0</v>
      </c>
      <c r="S195" s="14">
        <v>0</v>
      </c>
      <c r="T195" s="14">
        <v>0</v>
      </c>
      <c r="U195" s="14">
        <v>0.55</v>
      </c>
      <c r="V195" s="14">
        <f t="shared" si="5"/>
        <v>1.63</v>
      </c>
      <c r="W195" s="42">
        <v>1.63</v>
      </c>
      <c r="X195" s="14">
        <f>'[1]КГМ'!K197</f>
        <v>0.5153100634851666</v>
      </c>
      <c r="Y195" s="14">
        <v>1.08</v>
      </c>
      <c r="Z195" s="14">
        <v>0.34</v>
      </c>
      <c r="AA195" s="14">
        <v>1.64</v>
      </c>
      <c r="AB195" s="14">
        <v>0</v>
      </c>
      <c r="AC195" s="14">
        <v>0</v>
      </c>
      <c r="AD195" s="14">
        <v>0</v>
      </c>
      <c r="AE195" s="15">
        <f>C195-(D195+E195+F195+H195+J195+L195+M195+N195+O195+P195+Q195+R195+S195+T195+U195+V195+Y195+Z195+AA195+AB195+I195+X195+AC195+K195+AD195)</f>
        <v>0.004689936514832738</v>
      </c>
      <c r="AF195" s="16" t="e">
        <f>#REF!+AE195</f>
        <v>#REF!</v>
      </c>
      <c r="AG195" s="17">
        <f>C195-SUM(D195:AE195)+G195+W195</f>
        <v>4.440892098500626E-15</v>
      </c>
      <c r="AH195" s="13">
        <v>3.14</v>
      </c>
      <c r="AJ195" s="1" t="e">
        <f>(C195+#REF!)*#REF!</f>
        <v>#REF!</v>
      </c>
    </row>
    <row r="196" spans="1:36" ht="15">
      <c r="A196" s="11">
        <v>194</v>
      </c>
      <c r="B196" s="41" t="s">
        <v>226</v>
      </c>
      <c r="C196" s="14">
        <v>10.27</v>
      </c>
      <c r="D196" s="14">
        <v>0</v>
      </c>
      <c r="E196" s="14">
        <v>0.34</v>
      </c>
      <c r="F196" s="14">
        <v>0</v>
      </c>
      <c r="G196" s="42">
        <v>0.58</v>
      </c>
      <c r="H196" s="14">
        <f>AH196-AH196*2%</f>
        <v>3.2242</v>
      </c>
      <c r="I196" s="14">
        <v>0.07</v>
      </c>
      <c r="J196" s="14">
        <v>0.5</v>
      </c>
      <c r="K196" s="14">
        <v>0</v>
      </c>
      <c r="L196" s="14">
        <v>0.19</v>
      </c>
      <c r="M196" s="14">
        <v>0</v>
      </c>
      <c r="N196" s="14">
        <v>0.16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0.35</v>
      </c>
      <c r="V196" s="14">
        <f aca="true" t="shared" si="10" ref="V196:V258">G196+W196</f>
        <v>2.61</v>
      </c>
      <c r="W196" s="42">
        <v>2.03</v>
      </c>
      <c r="X196" s="14">
        <v>0</v>
      </c>
      <c r="Y196" s="14">
        <v>0.85</v>
      </c>
      <c r="Z196" s="14">
        <v>0.34</v>
      </c>
      <c r="AA196" s="14">
        <v>1.64</v>
      </c>
      <c r="AB196" s="14">
        <v>0</v>
      </c>
      <c r="AC196" s="14">
        <v>0</v>
      </c>
      <c r="AD196" s="14">
        <v>0</v>
      </c>
      <c r="AE196" s="15">
        <f>C196-(D196+E196+F196+H196+J196+L196+M196+N196+O196+P196+Q196+R196+S196+T196+U196+V196+Y196+Z196+AA196+AB196+I196+X196+AC196+K196+AD196)</f>
        <v>-0.00420000000000087</v>
      </c>
      <c r="AF196" s="16" t="e">
        <f>#REF!+AE196</f>
        <v>#REF!</v>
      </c>
      <c r="AG196" s="17">
        <f>C196-SUM(D196:AE196)+G196+W196</f>
        <v>0</v>
      </c>
      <c r="AH196" s="13">
        <v>3.29</v>
      </c>
      <c r="AJ196" s="1" t="e">
        <f>(C196+#REF!)*#REF!</f>
        <v>#REF!</v>
      </c>
    </row>
    <row r="197" spans="1:56" s="19" customFormat="1" ht="15">
      <c r="A197" s="11">
        <v>195</v>
      </c>
      <c r="B197" s="41" t="s">
        <v>227</v>
      </c>
      <c r="C197" s="14">
        <v>17.7</v>
      </c>
      <c r="D197" s="14">
        <v>1.71</v>
      </c>
      <c r="E197" s="14">
        <v>0.34</v>
      </c>
      <c r="F197" s="14">
        <v>0</v>
      </c>
      <c r="G197" s="42">
        <v>0.58</v>
      </c>
      <c r="H197" s="14">
        <v>4.52</v>
      </c>
      <c r="I197" s="14">
        <v>0</v>
      </c>
      <c r="J197" s="14">
        <v>0.73</v>
      </c>
      <c r="K197" s="14">
        <v>0.13</v>
      </c>
      <c r="L197" s="14">
        <v>0.19</v>
      </c>
      <c r="M197" s="14">
        <v>0</v>
      </c>
      <c r="N197" s="14">
        <v>0.16</v>
      </c>
      <c r="O197" s="14">
        <v>0</v>
      </c>
      <c r="P197" s="14">
        <v>0.1</v>
      </c>
      <c r="Q197" s="14">
        <v>0.04</v>
      </c>
      <c r="R197" s="14">
        <v>0</v>
      </c>
      <c r="S197" s="14">
        <v>0</v>
      </c>
      <c r="T197" s="14">
        <v>0</v>
      </c>
      <c r="U197" s="14">
        <v>0.43</v>
      </c>
      <c r="V197" s="14">
        <f t="shared" si="10"/>
        <v>2.61</v>
      </c>
      <c r="W197" s="42">
        <v>2.03</v>
      </c>
      <c r="X197" s="14">
        <v>0</v>
      </c>
      <c r="Y197" s="14">
        <v>0.92</v>
      </c>
      <c r="Z197" s="14">
        <v>0.34</v>
      </c>
      <c r="AA197" s="14">
        <v>1.64</v>
      </c>
      <c r="AB197" s="14">
        <v>0</v>
      </c>
      <c r="AC197" s="14">
        <v>0</v>
      </c>
      <c r="AD197" s="14">
        <v>0.78</v>
      </c>
      <c r="AE197" s="15">
        <f>C197-(D197+E197+F197+H197+J197+L197+M197+N197+O197+P197+Q197+R197+S197+T197+U197+V197+Y197+Z197+AA197+AB197+I197+X197+AC197+K197+AD197)</f>
        <v>3.0600000000000005</v>
      </c>
      <c r="AF197" s="16" t="e">
        <f>#REF!+AE197</f>
        <v>#REF!</v>
      </c>
      <c r="AG197" s="17">
        <f>C197-SUM(D197:AE197)+G197+W197</f>
        <v>3.9968028886505635E-15</v>
      </c>
      <c r="AH197" s="13">
        <v>4.52</v>
      </c>
      <c r="AI197" s="1"/>
      <c r="AJ197" s="1" t="e">
        <f>(C197+#REF!)*#REF!</f>
        <v>#REF!</v>
      </c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</row>
    <row r="198" spans="1:56" s="19" customFormat="1" ht="15">
      <c r="A198" s="11">
        <v>196</v>
      </c>
      <c r="B198" s="41" t="s">
        <v>228</v>
      </c>
      <c r="C198" s="14">
        <v>12.57</v>
      </c>
      <c r="D198" s="14">
        <v>0.68</v>
      </c>
      <c r="E198" s="14">
        <v>0.34</v>
      </c>
      <c r="F198" s="14">
        <v>0</v>
      </c>
      <c r="G198" s="42">
        <v>0.58</v>
      </c>
      <c r="H198" s="14">
        <f>AH198-AH198*2%</f>
        <v>3.675</v>
      </c>
      <c r="I198" s="14">
        <v>0</v>
      </c>
      <c r="J198" s="14">
        <v>0.65</v>
      </c>
      <c r="K198" s="14">
        <v>0</v>
      </c>
      <c r="L198" s="14">
        <v>0.19</v>
      </c>
      <c r="M198" s="14">
        <v>0</v>
      </c>
      <c r="N198" s="14">
        <v>0.16</v>
      </c>
      <c r="O198" s="14">
        <v>0</v>
      </c>
      <c r="P198" s="14">
        <v>0.1</v>
      </c>
      <c r="Q198" s="14">
        <v>0.04</v>
      </c>
      <c r="R198" s="14">
        <v>0</v>
      </c>
      <c r="S198" s="14">
        <v>0</v>
      </c>
      <c r="T198" s="14">
        <v>0</v>
      </c>
      <c r="U198" s="14">
        <v>0.43</v>
      </c>
      <c r="V198" s="14">
        <f t="shared" si="10"/>
        <v>2.61</v>
      </c>
      <c r="W198" s="42">
        <v>2.03</v>
      </c>
      <c r="X198" s="14">
        <v>0</v>
      </c>
      <c r="Y198" s="14">
        <v>0.92</v>
      </c>
      <c r="Z198" s="14">
        <v>0.34</v>
      </c>
      <c r="AA198" s="14">
        <v>1.64</v>
      </c>
      <c r="AB198" s="14">
        <v>0</v>
      </c>
      <c r="AC198" s="14">
        <v>0</v>
      </c>
      <c r="AD198" s="14">
        <f>'[2]Диаг-ка ВДГО'!H118</f>
        <v>0.7957138238418549</v>
      </c>
      <c r="AE198" s="15">
        <f>C198-(D198+E198+F198+H198+J198+L198+M198+N198+O198+P198+Q198+R198+S198+T198+U198+V198+Y198+Z198+AA198+AB198+I198+X198+AC198+K198+AD198)</f>
        <v>-0.0007138238418544773</v>
      </c>
      <c r="AF198" s="16" t="e">
        <f>#REF!+AE198</f>
        <v>#REF!</v>
      </c>
      <c r="AG198" s="17">
        <f>C198-SUM(D198:AE198)+G198+W198</f>
        <v>0</v>
      </c>
      <c r="AH198" s="13">
        <v>3.75</v>
      </c>
      <c r="AI198" s="1"/>
      <c r="AJ198" s="1" t="e">
        <f>(C198+#REF!)*#REF!</f>
        <v>#REF!</v>
      </c>
      <c r="AK198" s="1"/>
      <c r="AL198" s="1"/>
      <c r="AM198" s="1"/>
      <c r="AN198" s="1"/>
      <c r="AO198" s="1"/>
      <c r="AP198" s="1"/>
      <c r="AQ198" s="1"/>
      <c r="AR198" s="1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</row>
    <row r="199" spans="1:56" s="19" customFormat="1" ht="14.25" customHeight="1">
      <c r="A199" s="11">
        <v>197</v>
      </c>
      <c r="B199" s="41" t="s">
        <v>229</v>
      </c>
      <c r="C199" s="14">
        <v>12.57</v>
      </c>
      <c r="D199" s="14">
        <v>0</v>
      </c>
      <c r="E199" s="14">
        <v>0.34</v>
      </c>
      <c r="F199" s="14">
        <v>0</v>
      </c>
      <c r="G199" s="42">
        <v>0.58</v>
      </c>
      <c r="H199" s="14">
        <f aca="true" t="shared" si="11" ref="H199:H219">AH199-AH199*2%</f>
        <v>3.675</v>
      </c>
      <c r="I199" s="14">
        <v>0.52</v>
      </c>
      <c r="J199" s="14">
        <v>0.75</v>
      </c>
      <c r="K199" s="14">
        <v>0</v>
      </c>
      <c r="L199" s="14">
        <v>0.19</v>
      </c>
      <c r="M199" s="14">
        <v>0</v>
      </c>
      <c r="N199" s="14">
        <v>0.16</v>
      </c>
      <c r="O199" s="14">
        <v>0</v>
      </c>
      <c r="P199" s="14">
        <v>0.1</v>
      </c>
      <c r="Q199" s="14">
        <v>0.04</v>
      </c>
      <c r="R199" s="14">
        <v>0</v>
      </c>
      <c r="S199" s="14">
        <v>0</v>
      </c>
      <c r="T199" s="14">
        <v>0</v>
      </c>
      <c r="U199" s="14">
        <v>0.43</v>
      </c>
      <c r="V199" s="14">
        <f t="shared" si="10"/>
        <v>2.61</v>
      </c>
      <c r="W199" s="42">
        <v>2.03</v>
      </c>
      <c r="X199" s="14">
        <v>0</v>
      </c>
      <c r="Y199" s="14">
        <v>0.92</v>
      </c>
      <c r="Z199" s="14">
        <v>0.34</v>
      </c>
      <c r="AA199" s="14">
        <v>1.64</v>
      </c>
      <c r="AB199" s="14">
        <v>0</v>
      </c>
      <c r="AC199" s="14">
        <v>0</v>
      </c>
      <c r="AD199" s="14">
        <f>'[2]Диаг-ка ВДГО'!H103</f>
        <v>0.8507696334302884</v>
      </c>
      <c r="AE199" s="15">
        <f>C199-(D199+E199+F199+H199+J199+L199+M199+N199+O199+P199+Q199+R199+S199+T199+U199+V199+Y199+Z199+AA199+AB199+I199+X199+AC199+K199+AD199)</f>
        <v>0.004230366569711208</v>
      </c>
      <c r="AF199" s="16" t="e">
        <f>#REF!+AE199</f>
        <v>#REF!</v>
      </c>
      <c r="AG199" s="17">
        <f>C199-SUM(D199:AE199)+G199+W199</f>
        <v>0</v>
      </c>
      <c r="AH199" s="13">
        <v>3.75</v>
      </c>
      <c r="AI199" s="1"/>
      <c r="AJ199" s="1" t="e">
        <f>(C199+#REF!)*#REF!</f>
        <v>#REF!</v>
      </c>
      <c r="AK199" s="1"/>
      <c r="AL199" s="1"/>
      <c r="AM199" s="1"/>
      <c r="AN199" s="1"/>
      <c r="AO199" s="1"/>
      <c r="AP199" s="1"/>
      <c r="AQ199" s="1"/>
      <c r="AR199" s="1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</row>
    <row r="200" spans="1:56" s="19" customFormat="1" ht="15">
      <c r="A200" s="11">
        <v>198</v>
      </c>
      <c r="B200" s="41" t="s">
        <v>230</v>
      </c>
      <c r="C200" s="14">
        <v>10.27</v>
      </c>
      <c r="D200" s="14">
        <v>0</v>
      </c>
      <c r="E200" s="14">
        <v>0.34</v>
      </c>
      <c r="F200" s="14">
        <v>0</v>
      </c>
      <c r="G200" s="42">
        <v>0.58</v>
      </c>
      <c r="H200" s="14">
        <f t="shared" si="11"/>
        <v>2.1854</v>
      </c>
      <c r="I200" s="14">
        <v>0.04</v>
      </c>
      <c r="J200" s="14">
        <v>0.41</v>
      </c>
      <c r="K200" s="14">
        <v>0</v>
      </c>
      <c r="L200" s="14">
        <v>0.19</v>
      </c>
      <c r="M200" s="14">
        <v>0</v>
      </c>
      <c r="N200" s="14">
        <v>0.16</v>
      </c>
      <c r="O200" s="14">
        <v>0</v>
      </c>
      <c r="P200" s="14">
        <v>0</v>
      </c>
      <c r="Q200" s="14">
        <v>0.04</v>
      </c>
      <c r="R200" s="14">
        <v>0</v>
      </c>
      <c r="S200" s="14">
        <v>0</v>
      </c>
      <c r="T200" s="14">
        <v>0</v>
      </c>
      <c r="U200" s="14">
        <v>0.35</v>
      </c>
      <c r="V200" s="14">
        <f t="shared" si="10"/>
        <v>2.61</v>
      </c>
      <c r="W200" s="42">
        <v>2.03</v>
      </c>
      <c r="X200" s="14">
        <v>0</v>
      </c>
      <c r="Y200" s="14">
        <v>0.85</v>
      </c>
      <c r="Z200" s="14">
        <v>0.34</v>
      </c>
      <c r="AA200" s="14">
        <v>1.64</v>
      </c>
      <c r="AB200" s="14">
        <v>0</v>
      </c>
      <c r="AC200" s="14">
        <v>0</v>
      </c>
      <c r="AD200" s="14">
        <f>'[2]Диаг-ка ВДГО'!H104</f>
        <v>1.1126611382365859</v>
      </c>
      <c r="AE200" s="15">
        <f>C200-(D200+E200+F200+H200+J200+L200+M200+N200+O200+P200+Q200+R200+S200+T200+U200+V200+Y200+Z200+AA200+AB200+I200+X200+AC200+K200+AD200)</f>
        <v>0.0019388617634152894</v>
      </c>
      <c r="AF200" s="16" t="e">
        <f>#REF!+AE200</f>
        <v>#REF!</v>
      </c>
      <c r="AG200" s="17">
        <f>C200-SUM(D200:AE200)+G200+W200</f>
        <v>0</v>
      </c>
      <c r="AH200" s="13">
        <v>2.23</v>
      </c>
      <c r="AI200" s="1"/>
      <c r="AJ200" s="1" t="e">
        <f>(C200+#REF!)*#REF!</f>
        <v>#REF!</v>
      </c>
      <c r="AK200" s="1"/>
      <c r="AL200" s="1"/>
      <c r="AM200" s="1"/>
      <c r="AN200" s="1"/>
      <c r="AO200" s="1"/>
      <c r="AP200" s="1"/>
      <c r="AQ200" s="1"/>
      <c r="AR200" s="1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</row>
    <row r="201" spans="1:56" s="19" customFormat="1" ht="15">
      <c r="A201" s="11">
        <v>199</v>
      </c>
      <c r="B201" s="41" t="s">
        <v>231</v>
      </c>
      <c r="C201" s="14">
        <v>10.27</v>
      </c>
      <c r="D201" s="14">
        <v>0</v>
      </c>
      <c r="E201" s="14">
        <v>0.34</v>
      </c>
      <c r="F201" s="14">
        <v>0</v>
      </c>
      <c r="G201" s="42">
        <v>0.58</v>
      </c>
      <c r="H201" s="14">
        <f t="shared" si="11"/>
        <v>3.332</v>
      </c>
      <c r="I201" s="14">
        <v>0.07</v>
      </c>
      <c r="J201" s="14">
        <v>0.35</v>
      </c>
      <c r="K201" s="14">
        <v>0</v>
      </c>
      <c r="L201" s="14">
        <v>0.11</v>
      </c>
      <c r="M201" s="14">
        <v>0</v>
      </c>
      <c r="N201" s="14">
        <v>0</v>
      </c>
      <c r="O201" s="14">
        <v>0.14</v>
      </c>
      <c r="P201" s="14">
        <v>0.1</v>
      </c>
      <c r="Q201" s="14">
        <v>0.04</v>
      </c>
      <c r="R201" s="14">
        <v>0</v>
      </c>
      <c r="S201" s="14">
        <v>0</v>
      </c>
      <c r="T201" s="14">
        <v>0</v>
      </c>
      <c r="U201" s="14">
        <v>0.35</v>
      </c>
      <c r="V201" s="14">
        <f t="shared" si="10"/>
        <v>2.61</v>
      </c>
      <c r="W201" s="42">
        <v>2.03</v>
      </c>
      <c r="X201" s="14">
        <v>0</v>
      </c>
      <c r="Y201" s="14">
        <v>0.85</v>
      </c>
      <c r="Z201" s="14">
        <v>0.34</v>
      </c>
      <c r="AA201" s="14">
        <v>1.64</v>
      </c>
      <c r="AB201" s="14">
        <v>0</v>
      </c>
      <c r="AC201" s="14">
        <v>0</v>
      </c>
      <c r="AD201" s="14">
        <v>0</v>
      </c>
      <c r="AE201" s="15">
        <f>C201-(D201+E201+F201+H201+J201+L201+M201+N201+O201+P201+Q201+R201+S201+T201+U201+V201+Y201+Z201+AA201+AB201+I201+X201+AC201+K201+AD201)</f>
        <v>-0.0019999999999988916</v>
      </c>
      <c r="AF201" s="16" t="e">
        <f>#REF!+AE201</f>
        <v>#REF!</v>
      </c>
      <c r="AG201" s="17">
        <f>C201-SUM(D201:AE201)+G201+W201</f>
        <v>0</v>
      </c>
      <c r="AH201" s="13">
        <v>3.4</v>
      </c>
      <c r="AI201" s="1"/>
      <c r="AJ201" s="1" t="e">
        <f>(C201+#REF!)*#REF!</f>
        <v>#REF!</v>
      </c>
      <c r="AK201" s="1"/>
      <c r="AL201" s="1"/>
      <c r="AM201" s="1"/>
      <c r="AN201" s="1"/>
      <c r="AO201" s="1"/>
      <c r="AP201" s="1"/>
      <c r="AQ201" s="1"/>
      <c r="AR201" s="1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</row>
    <row r="202" spans="1:56" s="19" customFormat="1" ht="15">
      <c r="A202" s="11">
        <v>200</v>
      </c>
      <c r="B202" s="41" t="s">
        <v>232</v>
      </c>
      <c r="C202" s="14">
        <v>10.27</v>
      </c>
      <c r="D202" s="14">
        <v>0</v>
      </c>
      <c r="E202" s="14">
        <v>0.34</v>
      </c>
      <c r="F202" s="14">
        <v>0</v>
      </c>
      <c r="G202" s="42">
        <v>0.58</v>
      </c>
      <c r="H202" s="14">
        <f t="shared" si="11"/>
        <v>3.332</v>
      </c>
      <c r="I202" s="14">
        <v>0.07</v>
      </c>
      <c r="J202" s="14">
        <v>0.35</v>
      </c>
      <c r="K202" s="14">
        <v>0</v>
      </c>
      <c r="L202" s="14">
        <v>0.11</v>
      </c>
      <c r="M202" s="14">
        <v>0</v>
      </c>
      <c r="N202" s="14">
        <v>0</v>
      </c>
      <c r="O202" s="14">
        <v>0.14</v>
      </c>
      <c r="P202" s="14">
        <v>0.1</v>
      </c>
      <c r="Q202" s="14">
        <v>0.04</v>
      </c>
      <c r="R202" s="14">
        <v>0</v>
      </c>
      <c r="S202" s="14">
        <v>0</v>
      </c>
      <c r="T202" s="14">
        <v>0</v>
      </c>
      <c r="U202" s="14">
        <v>0.35</v>
      </c>
      <c r="V202" s="14">
        <f t="shared" si="10"/>
        <v>2.61</v>
      </c>
      <c r="W202" s="42">
        <v>2.03</v>
      </c>
      <c r="X202" s="14">
        <v>0</v>
      </c>
      <c r="Y202" s="14">
        <v>0.85</v>
      </c>
      <c r="Z202" s="14">
        <v>0.34</v>
      </c>
      <c r="AA202" s="14">
        <v>1.64</v>
      </c>
      <c r="AB202" s="14">
        <v>0</v>
      </c>
      <c r="AC202" s="14">
        <v>0</v>
      </c>
      <c r="AD202" s="14">
        <v>0</v>
      </c>
      <c r="AE202" s="15">
        <f>C202-(D202+E202+F202+H202+J202+L202+M202+N202+O202+P202+Q202+R202+S202+T202+U202+V202+Y202+Z202+AA202+AB202+I202+X202+AC202+K202+AD202)</f>
        <v>-0.0019999999999988916</v>
      </c>
      <c r="AF202" s="16" t="e">
        <f>#REF!+AE202</f>
        <v>#REF!</v>
      </c>
      <c r="AG202" s="17">
        <f>C202-SUM(D202:AE202)+G202+W202</f>
        <v>0</v>
      </c>
      <c r="AH202" s="13">
        <v>3.4</v>
      </c>
      <c r="AI202" s="1"/>
      <c r="AJ202" s="1" t="e">
        <f>(C202+#REF!)*#REF!</f>
        <v>#REF!</v>
      </c>
      <c r="AK202" s="1"/>
      <c r="AL202" s="1"/>
      <c r="AM202" s="1"/>
      <c r="AN202" s="1"/>
      <c r="AO202" s="1"/>
      <c r="AP202" s="1"/>
      <c r="AQ202" s="1"/>
      <c r="AR202" s="1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</row>
    <row r="203" spans="1:56" s="19" customFormat="1" ht="15">
      <c r="A203" s="11">
        <v>201</v>
      </c>
      <c r="B203" s="41" t="s">
        <v>233</v>
      </c>
      <c r="C203" s="14">
        <v>10.86</v>
      </c>
      <c r="D203" s="14">
        <v>0</v>
      </c>
      <c r="E203" s="14">
        <v>0</v>
      </c>
      <c r="F203" s="14">
        <v>0</v>
      </c>
      <c r="G203" s="42">
        <v>0.58</v>
      </c>
      <c r="H203" s="14">
        <f t="shared" si="11"/>
        <v>1.6758</v>
      </c>
      <c r="I203" s="14">
        <v>0</v>
      </c>
      <c r="J203" s="14">
        <v>0.25</v>
      </c>
      <c r="K203" s="14">
        <v>0</v>
      </c>
      <c r="L203" s="14">
        <v>0.19</v>
      </c>
      <c r="M203" s="14">
        <v>0</v>
      </c>
      <c r="N203" s="14">
        <v>0.16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0.35</v>
      </c>
      <c r="V203" s="14">
        <f t="shared" si="10"/>
        <v>2.61</v>
      </c>
      <c r="W203" s="42">
        <v>2.03</v>
      </c>
      <c r="X203" s="14">
        <v>0</v>
      </c>
      <c r="Y203" s="14">
        <v>0.85</v>
      </c>
      <c r="Z203" s="14">
        <v>0.34</v>
      </c>
      <c r="AA203" s="14">
        <v>1.64</v>
      </c>
      <c r="AB203" s="14">
        <v>0</v>
      </c>
      <c r="AC203" s="14">
        <v>0</v>
      </c>
      <c r="AD203" s="14">
        <f>'[2]Диаг-ка ВДГО'!H105</f>
        <v>0.6378019452441033</v>
      </c>
      <c r="AE203" s="15">
        <f>C203-(D203+E203+F203+H203+J203+L203+M203+N203+O203+P203+Q203+R203+S203+T203+U203+V203+Y203+Z203+AA203+AB203+I203+X203+AC203+K203+AD203)</f>
        <v>2.156398054755897</v>
      </c>
      <c r="AF203" s="16" t="e">
        <f>#REF!+AE203</f>
        <v>#REF!</v>
      </c>
      <c r="AG203" s="17">
        <f>C203-SUM(D203:AE203)+G203+W203</f>
        <v>0</v>
      </c>
      <c r="AH203" s="13">
        <v>1.71</v>
      </c>
      <c r="AI203" s="1"/>
      <c r="AJ203" s="1" t="e">
        <f>(C203+#REF!)*#REF!</f>
        <v>#REF!</v>
      </c>
      <c r="AK203" s="1"/>
      <c r="AL203" s="1"/>
      <c r="AM203" s="1"/>
      <c r="AN203" s="1"/>
      <c r="AO203" s="1"/>
      <c r="AP203" s="1"/>
      <c r="AQ203" s="1"/>
      <c r="AR203" s="1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</row>
    <row r="204" spans="1:56" s="19" customFormat="1" ht="15">
      <c r="A204" s="11">
        <v>202</v>
      </c>
      <c r="B204" s="41" t="s">
        <v>234</v>
      </c>
      <c r="C204" s="14">
        <v>10.83</v>
      </c>
      <c r="D204" s="14">
        <v>0</v>
      </c>
      <c r="E204" s="14">
        <v>0</v>
      </c>
      <c r="F204" s="14">
        <v>0</v>
      </c>
      <c r="G204" s="42">
        <v>0.58</v>
      </c>
      <c r="H204" s="14">
        <f t="shared" si="11"/>
        <v>1.2544</v>
      </c>
      <c r="I204" s="14">
        <v>0</v>
      </c>
      <c r="J204" s="14">
        <v>0.24</v>
      </c>
      <c r="K204" s="14">
        <v>0</v>
      </c>
      <c r="L204" s="14">
        <v>0.19</v>
      </c>
      <c r="M204" s="14">
        <v>0</v>
      </c>
      <c r="N204" s="14">
        <v>0.16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0.35</v>
      </c>
      <c r="V204" s="14">
        <f t="shared" si="10"/>
        <v>2.61</v>
      </c>
      <c r="W204" s="42">
        <v>2.03</v>
      </c>
      <c r="X204" s="14">
        <v>0</v>
      </c>
      <c r="Y204" s="14">
        <v>0.85</v>
      </c>
      <c r="Z204" s="14">
        <v>0.34</v>
      </c>
      <c r="AA204" s="14">
        <v>1.64</v>
      </c>
      <c r="AB204" s="14">
        <v>0</v>
      </c>
      <c r="AC204" s="14">
        <v>0</v>
      </c>
      <c r="AD204" s="14">
        <f>'[2]Диаг-ка ВДГО'!H106</f>
        <v>1.0467603169202353</v>
      </c>
      <c r="AE204" s="15">
        <f>C204-(D204+E204+F204+H204+J204+L204+M204+N204+O204+P204+Q204+R204+S204+T204+U204+V204+Y204+Z204+AA204+AB204+I204+X204+AC204+K204+AD204)</f>
        <v>2.148839683079766</v>
      </c>
      <c r="AF204" s="16" t="e">
        <f>#REF!+AE204</f>
        <v>#REF!</v>
      </c>
      <c r="AG204" s="17">
        <f>C204-SUM(D204:AE204)+G204+W204</f>
        <v>0</v>
      </c>
      <c r="AH204" s="13">
        <v>1.28</v>
      </c>
      <c r="AI204" s="1"/>
      <c r="AJ204" s="1" t="e">
        <f>(C204+#REF!)*#REF!</f>
        <v>#REF!</v>
      </c>
      <c r="AK204" s="1"/>
      <c r="AL204" s="1"/>
      <c r="AM204" s="1"/>
      <c r="AN204" s="1"/>
      <c r="AO204" s="1"/>
      <c r="AP204" s="1"/>
      <c r="AQ204" s="1"/>
      <c r="AR204" s="1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</row>
    <row r="205" spans="1:56" s="19" customFormat="1" ht="15">
      <c r="A205" s="11">
        <v>203</v>
      </c>
      <c r="B205" s="41" t="s">
        <v>235</v>
      </c>
      <c r="C205" s="14">
        <v>12.57</v>
      </c>
      <c r="D205" s="14">
        <v>0</v>
      </c>
      <c r="E205" s="14">
        <v>0.34</v>
      </c>
      <c r="F205" s="14">
        <v>0</v>
      </c>
      <c r="G205" s="42">
        <v>0.58</v>
      </c>
      <c r="H205" s="14">
        <f t="shared" si="11"/>
        <v>3.675</v>
      </c>
      <c r="I205" s="14">
        <v>0.65</v>
      </c>
      <c r="J205" s="14">
        <v>0.75</v>
      </c>
      <c r="K205" s="14">
        <v>0</v>
      </c>
      <c r="L205" s="14">
        <v>0.19</v>
      </c>
      <c r="M205" s="14">
        <v>0</v>
      </c>
      <c r="N205" s="14">
        <v>0.16</v>
      </c>
      <c r="O205" s="14">
        <v>0</v>
      </c>
      <c r="P205" s="14">
        <v>0.1</v>
      </c>
      <c r="Q205" s="14">
        <v>0.04</v>
      </c>
      <c r="R205" s="14">
        <v>0</v>
      </c>
      <c r="S205" s="14">
        <v>0</v>
      </c>
      <c r="T205" s="14">
        <v>0</v>
      </c>
      <c r="U205" s="14">
        <v>0.43</v>
      </c>
      <c r="V205" s="14">
        <f t="shared" si="10"/>
        <v>2.61</v>
      </c>
      <c r="W205" s="42">
        <v>2.03</v>
      </c>
      <c r="X205" s="14">
        <v>0</v>
      </c>
      <c r="Y205" s="14">
        <v>0.92</v>
      </c>
      <c r="Z205" s="14">
        <v>0.34</v>
      </c>
      <c r="AA205" s="14">
        <v>1.64</v>
      </c>
      <c r="AB205" s="14">
        <v>0</v>
      </c>
      <c r="AC205" s="14">
        <v>0</v>
      </c>
      <c r="AD205" s="14">
        <f>'[2]Диаг-ка ВДГО'!H107</f>
        <v>0.7205172601273077</v>
      </c>
      <c r="AE205" s="15">
        <f>C205-(D205+E205+F205+H205+J205+L205+M205+N205+O205+P205+Q205+R205+S205+T205+U205+V205+Y205+Z205+AA205+AB205+I205+X205+AC205+K205+AD205)</f>
        <v>0.004482739872692321</v>
      </c>
      <c r="AF205" s="16" t="e">
        <f>#REF!+AE205</f>
        <v>#REF!</v>
      </c>
      <c r="AG205" s="17">
        <f>C205-SUM(D205:AE205)+G205+W205</f>
        <v>0</v>
      </c>
      <c r="AH205" s="13">
        <v>3.75</v>
      </c>
      <c r="AI205" s="1"/>
      <c r="AJ205" s="1" t="e">
        <f>(C205+#REF!)*#REF!</f>
        <v>#REF!</v>
      </c>
      <c r="AK205" s="1"/>
      <c r="AL205" s="1"/>
      <c r="AM205" s="1"/>
      <c r="AN205" s="1"/>
      <c r="AO205" s="1"/>
      <c r="AP205" s="1"/>
      <c r="AQ205" s="1"/>
      <c r="AR205" s="1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</row>
    <row r="206" spans="1:56" s="19" customFormat="1" ht="15">
      <c r="A206" s="11">
        <v>204</v>
      </c>
      <c r="B206" s="41" t="s">
        <v>236</v>
      </c>
      <c r="C206" s="14">
        <v>10.27</v>
      </c>
      <c r="D206" s="14">
        <v>0</v>
      </c>
      <c r="E206" s="14">
        <v>0.34</v>
      </c>
      <c r="F206" s="14">
        <v>0</v>
      </c>
      <c r="G206" s="42">
        <v>0.58</v>
      </c>
      <c r="H206" s="14">
        <f t="shared" si="11"/>
        <v>3.1556</v>
      </c>
      <c r="I206" s="14">
        <v>0.06</v>
      </c>
      <c r="J206" s="14">
        <v>0.45</v>
      </c>
      <c r="K206" s="14">
        <v>0</v>
      </c>
      <c r="L206" s="14">
        <v>0.19</v>
      </c>
      <c r="M206" s="14">
        <v>0</v>
      </c>
      <c r="N206" s="14">
        <v>0</v>
      </c>
      <c r="O206" s="14">
        <v>0.14</v>
      </c>
      <c r="P206" s="14">
        <v>0.1</v>
      </c>
      <c r="Q206" s="14">
        <v>0.04</v>
      </c>
      <c r="R206" s="14">
        <v>0</v>
      </c>
      <c r="S206" s="14">
        <v>0</v>
      </c>
      <c r="T206" s="14">
        <v>0</v>
      </c>
      <c r="U206" s="14">
        <v>0.35</v>
      </c>
      <c r="V206" s="14">
        <f t="shared" si="10"/>
        <v>2.61</v>
      </c>
      <c r="W206" s="42">
        <v>2.03</v>
      </c>
      <c r="X206" s="14">
        <v>0</v>
      </c>
      <c r="Y206" s="14">
        <v>0.85</v>
      </c>
      <c r="Z206" s="14">
        <v>0.34</v>
      </c>
      <c r="AA206" s="14">
        <v>1.64</v>
      </c>
      <c r="AB206" s="14">
        <v>0</v>
      </c>
      <c r="AC206" s="14">
        <v>0</v>
      </c>
      <c r="AD206" s="14">
        <v>0</v>
      </c>
      <c r="AE206" s="15">
        <f>C206-(D206+E206+F206+H206+J206+L206+M206+N206+O206+P206+Q206+R206+S206+T206+U206+V206+Y206+Z206+AA206+AB206+I206+X206+AC206+K206+AD206)</f>
        <v>0.004400000000000404</v>
      </c>
      <c r="AF206" s="16" t="e">
        <f>#REF!+AE206</f>
        <v>#REF!</v>
      </c>
      <c r="AG206" s="17">
        <f>C206-SUM(D206:AE206)+G206+W206</f>
        <v>0</v>
      </c>
      <c r="AH206" s="13">
        <v>3.22</v>
      </c>
      <c r="AI206" s="1"/>
      <c r="AJ206" s="1" t="e">
        <f>(C206+#REF!)*#REF!</f>
        <v>#REF!</v>
      </c>
      <c r="AK206" s="1"/>
      <c r="AL206" s="1"/>
      <c r="AM206" s="1"/>
      <c r="AN206" s="1"/>
      <c r="AO206" s="1"/>
      <c r="AP206" s="1"/>
      <c r="AQ206" s="1"/>
      <c r="AR206" s="1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</row>
    <row r="207" spans="1:56" s="19" customFormat="1" ht="15">
      <c r="A207" s="11">
        <v>205</v>
      </c>
      <c r="B207" s="41" t="s">
        <v>237</v>
      </c>
      <c r="C207" s="14">
        <v>12.57</v>
      </c>
      <c r="D207" s="14">
        <v>0</v>
      </c>
      <c r="E207" s="14">
        <v>0.34</v>
      </c>
      <c r="F207" s="14">
        <v>0</v>
      </c>
      <c r="G207" s="42">
        <v>0.58</v>
      </c>
      <c r="H207" s="14">
        <f t="shared" si="11"/>
        <v>3.675</v>
      </c>
      <c r="I207" s="14">
        <v>1.38</v>
      </c>
      <c r="J207" s="14">
        <v>0.75</v>
      </c>
      <c r="K207" s="14">
        <v>0</v>
      </c>
      <c r="L207" s="14">
        <v>0.19</v>
      </c>
      <c r="M207" s="14">
        <v>0</v>
      </c>
      <c r="N207" s="14">
        <v>0.16</v>
      </c>
      <c r="O207" s="14">
        <v>0</v>
      </c>
      <c r="P207" s="14">
        <v>0.1</v>
      </c>
      <c r="Q207" s="14">
        <v>0.04</v>
      </c>
      <c r="R207" s="14">
        <v>0</v>
      </c>
      <c r="S207" s="14">
        <v>0</v>
      </c>
      <c r="T207" s="14">
        <v>0</v>
      </c>
      <c r="U207" s="14">
        <v>0.43</v>
      </c>
      <c r="V207" s="14">
        <f t="shared" si="10"/>
        <v>2.61</v>
      </c>
      <c r="W207" s="42">
        <v>2.03</v>
      </c>
      <c r="X207" s="14">
        <v>0</v>
      </c>
      <c r="Y207" s="14">
        <v>0.92</v>
      </c>
      <c r="Z207" s="14">
        <v>0.34</v>
      </c>
      <c r="AA207" s="14">
        <v>1.64</v>
      </c>
      <c r="AB207" s="14">
        <v>0</v>
      </c>
      <c r="AC207" s="14">
        <v>0</v>
      </c>
      <c r="AD207" s="14">
        <v>0</v>
      </c>
      <c r="AE207" s="15">
        <f>C207-(D207+E207+F207+H207+J207+L207+M207+N207+O207+P207+Q207+R207+S207+T207+U207+V207+Y207+Z207+AA207+AB207+I207+X207+AC207+K207+AD207)</f>
        <v>-0.004999999999999005</v>
      </c>
      <c r="AF207" s="16" t="e">
        <f>#REF!+AE207</f>
        <v>#REF!</v>
      </c>
      <c r="AG207" s="17">
        <f>C207-SUM(D207:AE207)+G207+W207</f>
        <v>0</v>
      </c>
      <c r="AH207" s="13">
        <v>3.75</v>
      </c>
      <c r="AI207" s="1"/>
      <c r="AJ207" s="1" t="e">
        <f>(C207+#REF!)*#REF!</f>
        <v>#REF!</v>
      </c>
      <c r="AK207" s="1"/>
      <c r="AL207" s="1"/>
      <c r="AM207" s="1"/>
      <c r="AN207" s="1"/>
      <c r="AO207" s="1"/>
      <c r="AP207" s="1"/>
      <c r="AQ207" s="1"/>
      <c r="AR207" s="1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</row>
    <row r="208" spans="1:56" s="19" customFormat="1" ht="15">
      <c r="A208" s="11">
        <v>206</v>
      </c>
      <c r="B208" s="41" t="s">
        <v>238</v>
      </c>
      <c r="C208" s="14">
        <v>12.57</v>
      </c>
      <c r="D208" s="14">
        <v>0</v>
      </c>
      <c r="E208" s="14">
        <v>0.34</v>
      </c>
      <c r="F208" s="14">
        <v>0</v>
      </c>
      <c r="G208" s="42">
        <v>0.58</v>
      </c>
      <c r="H208" s="14">
        <f t="shared" si="11"/>
        <v>3.675</v>
      </c>
      <c r="I208" s="14">
        <v>0.64</v>
      </c>
      <c r="J208" s="14">
        <v>0.75</v>
      </c>
      <c r="K208" s="14">
        <v>0</v>
      </c>
      <c r="L208" s="14">
        <v>0.19</v>
      </c>
      <c r="M208" s="14">
        <v>0</v>
      </c>
      <c r="N208" s="14">
        <v>0.16</v>
      </c>
      <c r="O208" s="14">
        <v>0</v>
      </c>
      <c r="P208" s="14">
        <v>0.1</v>
      </c>
      <c r="Q208" s="14">
        <v>0.04</v>
      </c>
      <c r="R208" s="14">
        <v>0</v>
      </c>
      <c r="S208" s="14">
        <v>0</v>
      </c>
      <c r="T208" s="14">
        <v>0</v>
      </c>
      <c r="U208" s="14">
        <v>0.43</v>
      </c>
      <c r="V208" s="14">
        <f t="shared" si="10"/>
        <v>2.61</v>
      </c>
      <c r="W208" s="42">
        <v>2.03</v>
      </c>
      <c r="X208" s="14">
        <v>0</v>
      </c>
      <c r="Y208" s="14">
        <v>0.92</v>
      </c>
      <c r="Z208" s="14">
        <v>0.34</v>
      </c>
      <c r="AA208" s="14">
        <v>1.64</v>
      </c>
      <c r="AB208" s="14">
        <v>0</v>
      </c>
      <c r="AC208" s="14">
        <v>0</v>
      </c>
      <c r="AD208" s="14">
        <f>'[2]Диаг-ка ВДГО'!H108</f>
        <v>0.7371087265321489</v>
      </c>
      <c r="AE208" s="15">
        <f>C208-(D208+E208+F208+H208+J208+L208+M208+N208+O208+P208+Q208+R208+S208+T208+U208+V208+Y208+Z208+AA208+AB208+I208+X208+AC208+K208+AD208)</f>
        <v>-0.002108726532149774</v>
      </c>
      <c r="AF208" s="16" t="e">
        <f>#REF!+AE208</f>
        <v>#REF!</v>
      </c>
      <c r="AG208" s="17">
        <f>C208-SUM(D208:AE208)+G208+W208</f>
        <v>0</v>
      </c>
      <c r="AH208" s="13">
        <v>3.75</v>
      </c>
      <c r="AI208" s="1"/>
      <c r="AJ208" s="1" t="e">
        <f>(C208+#REF!)*#REF!</f>
        <v>#REF!</v>
      </c>
      <c r="AK208" s="1"/>
      <c r="AL208" s="1"/>
      <c r="AM208" s="1"/>
      <c r="AN208" s="1"/>
      <c r="AO208" s="1"/>
      <c r="AP208" s="1"/>
      <c r="AQ208" s="1"/>
      <c r="AR208" s="1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</row>
    <row r="209" spans="1:56" s="19" customFormat="1" ht="15">
      <c r="A209" s="11">
        <v>207</v>
      </c>
      <c r="B209" s="41" t="s">
        <v>239</v>
      </c>
      <c r="C209" s="14">
        <v>12.57</v>
      </c>
      <c r="D209" s="14">
        <v>0</v>
      </c>
      <c r="E209" s="14">
        <v>0.34</v>
      </c>
      <c r="F209" s="14">
        <v>0</v>
      </c>
      <c r="G209" s="42">
        <v>0.58</v>
      </c>
      <c r="H209" s="14">
        <f t="shared" si="11"/>
        <v>3.675</v>
      </c>
      <c r="I209" s="14">
        <v>0.67</v>
      </c>
      <c r="J209" s="14">
        <v>0.75</v>
      </c>
      <c r="K209" s="14">
        <v>0</v>
      </c>
      <c r="L209" s="14">
        <v>0.19</v>
      </c>
      <c r="M209" s="14">
        <v>0</v>
      </c>
      <c r="N209" s="14">
        <v>0.16</v>
      </c>
      <c r="O209" s="14">
        <v>0</v>
      </c>
      <c r="P209" s="14">
        <v>0.1</v>
      </c>
      <c r="Q209" s="14">
        <v>0.04</v>
      </c>
      <c r="R209" s="14">
        <v>0</v>
      </c>
      <c r="S209" s="14">
        <v>0</v>
      </c>
      <c r="T209" s="14">
        <v>0</v>
      </c>
      <c r="U209" s="14">
        <v>0.43</v>
      </c>
      <c r="V209" s="14">
        <f t="shared" si="10"/>
        <v>2.61</v>
      </c>
      <c r="W209" s="42">
        <v>2.03</v>
      </c>
      <c r="X209" s="14">
        <v>0</v>
      </c>
      <c r="Y209" s="14">
        <v>0.92</v>
      </c>
      <c r="Z209" s="14">
        <v>0.34</v>
      </c>
      <c r="AA209" s="14">
        <v>1.64</v>
      </c>
      <c r="AB209" s="14">
        <v>0</v>
      </c>
      <c r="AC209" s="14">
        <v>0</v>
      </c>
      <c r="AD209" s="14">
        <f>'[2]Диаг-ка ВДГО'!H109</f>
        <v>0.706615807391001</v>
      </c>
      <c r="AE209" s="15">
        <f>C209-(D209+E209+F209+H209+J209+L209+M209+N209+O209+P209+Q209+R209+S209+T209+U209+V209+Y209+Z209+AA209+AB209+I209+X209+AC209+K209+AD209)</f>
        <v>-0.0016158073910013115</v>
      </c>
      <c r="AF209" s="16" t="e">
        <f>#REF!+AE209</f>
        <v>#REF!</v>
      </c>
      <c r="AG209" s="17">
        <f>C209-SUM(D209:AE209)+G209+W209</f>
        <v>0</v>
      </c>
      <c r="AH209" s="13">
        <v>3.75</v>
      </c>
      <c r="AI209" s="1"/>
      <c r="AJ209" s="1" t="e">
        <f>(C209+#REF!)*#REF!</f>
        <v>#REF!</v>
      </c>
      <c r="AK209" s="1"/>
      <c r="AL209" s="1"/>
      <c r="AM209" s="1"/>
      <c r="AN209" s="1"/>
      <c r="AO209" s="1"/>
      <c r="AP209" s="1"/>
      <c r="AQ209" s="1"/>
      <c r="AR209" s="1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</row>
    <row r="210" spans="1:56" s="19" customFormat="1" ht="15">
      <c r="A210" s="11">
        <v>208</v>
      </c>
      <c r="B210" s="41" t="s">
        <v>240</v>
      </c>
      <c r="C210" s="14">
        <v>12.57</v>
      </c>
      <c r="D210" s="14">
        <v>0</v>
      </c>
      <c r="E210" s="14">
        <v>0</v>
      </c>
      <c r="F210" s="14">
        <v>0</v>
      </c>
      <c r="G210" s="42">
        <v>0.58</v>
      </c>
      <c r="H210" s="14">
        <f t="shared" si="11"/>
        <v>3.675</v>
      </c>
      <c r="I210" s="14">
        <v>0.59</v>
      </c>
      <c r="J210" s="14">
        <v>0.75</v>
      </c>
      <c r="K210" s="14">
        <v>0</v>
      </c>
      <c r="L210" s="14">
        <v>0.19</v>
      </c>
      <c r="M210" s="14">
        <v>0</v>
      </c>
      <c r="N210" s="14">
        <v>0.16</v>
      </c>
      <c r="O210" s="14">
        <v>0</v>
      </c>
      <c r="P210" s="14">
        <v>0.1</v>
      </c>
      <c r="Q210" s="14">
        <v>0.04</v>
      </c>
      <c r="R210" s="14">
        <v>0</v>
      </c>
      <c r="S210" s="14">
        <v>0</v>
      </c>
      <c r="T210" s="14">
        <v>0</v>
      </c>
      <c r="U210" s="14">
        <v>0.43</v>
      </c>
      <c r="V210" s="14">
        <f t="shared" si="10"/>
        <v>2.61</v>
      </c>
      <c r="W210" s="42">
        <v>2.03</v>
      </c>
      <c r="X210" s="14">
        <v>0</v>
      </c>
      <c r="Y210" s="14">
        <v>0.92</v>
      </c>
      <c r="Z210" s="14">
        <v>0.34</v>
      </c>
      <c r="AA210" s="14">
        <v>1.64</v>
      </c>
      <c r="AB210" s="14">
        <v>0</v>
      </c>
      <c r="AC210" s="14">
        <v>0</v>
      </c>
      <c r="AD210" s="14">
        <f>'[2]Диаг-ка ВДГО'!H110</f>
        <v>1.1242495432002086</v>
      </c>
      <c r="AE210" s="15">
        <f>C210-(D210+E210+F210+H210+J210+L210+M210+N210+O210+P210+Q210+R210+S210+T210+U210+V210+Y210+Z210+AA210+AB210+I210+X210+AC210+K210+AD210)</f>
        <v>0.0007504567997909106</v>
      </c>
      <c r="AF210" s="16" t="e">
        <f>#REF!+AE210</f>
        <v>#REF!</v>
      </c>
      <c r="AG210" s="17">
        <f>C210-SUM(D210:AE210)+G210+W210</f>
        <v>0</v>
      </c>
      <c r="AH210" s="13">
        <v>3.75</v>
      </c>
      <c r="AI210" s="1"/>
      <c r="AJ210" s="1" t="e">
        <f>(C210+#REF!)*#REF!</f>
        <v>#REF!</v>
      </c>
      <c r="AK210" s="1"/>
      <c r="AL210" s="1"/>
      <c r="AM210" s="1"/>
      <c r="AN210" s="1"/>
      <c r="AO210" s="1"/>
      <c r="AP210" s="1"/>
      <c r="AQ210" s="1"/>
      <c r="AR210" s="1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</row>
    <row r="211" spans="1:56" s="19" customFormat="1" ht="15">
      <c r="A211" s="11">
        <v>209</v>
      </c>
      <c r="B211" s="41" t="s">
        <v>241</v>
      </c>
      <c r="C211" s="14">
        <v>9.17</v>
      </c>
      <c r="D211" s="14">
        <v>0</v>
      </c>
      <c r="E211" s="14">
        <v>0</v>
      </c>
      <c r="F211" s="14">
        <v>0</v>
      </c>
      <c r="G211" s="42">
        <v>0.58</v>
      </c>
      <c r="H211" s="14">
        <v>1.63</v>
      </c>
      <c r="I211" s="14">
        <v>0</v>
      </c>
      <c r="J211" s="14">
        <v>0.24</v>
      </c>
      <c r="K211" s="14">
        <v>0</v>
      </c>
      <c r="L211" s="14">
        <v>0.19</v>
      </c>
      <c r="M211" s="14">
        <v>0</v>
      </c>
      <c r="N211" s="14">
        <v>0.16</v>
      </c>
      <c r="O211" s="14">
        <v>0</v>
      </c>
      <c r="P211" s="14">
        <v>0</v>
      </c>
      <c r="Q211" s="14">
        <v>0.04</v>
      </c>
      <c r="R211" s="14">
        <v>0</v>
      </c>
      <c r="S211" s="14">
        <v>0</v>
      </c>
      <c r="T211" s="14">
        <v>0</v>
      </c>
      <c r="U211" s="14">
        <v>0.35</v>
      </c>
      <c r="V211" s="14">
        <f t="shared" si="10"/>
        <v>2.61</v>
      </c>
      <c r="W211" s="42">
        <v>2.03</v>
      </c>
      <c r="X211" s="14">
        <v>0</v>
      </c>
      <c r="Y211" s="14">
        <v>0.85</v>
      </c>
      <c r="Z211" s="14">
        <v>0.34</v>
      </c>
      <c r="AA211" s="14">
        <v>1.64</v>
      </c>
      <c r="AB211" s="14">
        <v>0</v>
      </c>
      <c r="AC211" s="14">
        <v>0</v>
      </c>
      <c r="AD211" s="14">
        <f>'[2]Диаг-ка ВДГО'!H111</f>
        <v>1.1242788900780496</v>
      </c>
      <c r="AE211" s="15">
        <f>C211-(D211+E211+F211+H211+J211+L211+M211+N211+O211+P211+Q211+R211+S211+T211+U211+V211+Y211+Z211+AA211+AB211+I211+X211+AC211+K211+AD211)</f>
        <v>-0.004278890078049713</v>
      </c>
      <c r="AF211" s="16" t="e">
        <f>#REF!+AE211</f>
        <v>#REF!</v>
      </c>
      <c r="AG211" s="17">
        <f>C211-SUM(D211:AE211)+G211+W211</f>
        <v>0</v>
      </c>
      <c r="AH211" s="13">
        <v>1.66</v>
      </c>
      <c r="AI211" s="1"/>
      <c r="AJ211" s="1" t="e">
        <f>(C211+#REF!)*#REF!</f>
        <v>#REF!</v>
      </c>
      <c r="AK211" s="1"/>
      <c r="AL211" s="1"/>
      <c r="AM211" s="1"/>
      <c r="AN211" s="1"/>
      <c r="AO211" s="1"/>
      <c r="AP211" s="1"/>
      <c r="AQ211" s="1"/>
      <c r="AR211" s="1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</row>
    <row r="212" spans="1:56" s="19" customFormat="1" ht="15">
      <c r="A212" s="11">
        <v>210</v>
      </c>
      <c r="B212" s="41" t="s">
        <v>242</v>
      </c>
      <c r="C212" s="14">
        <v>12.57</v>
      </c>
      <c r="D212" s="14">
        <v>0</v>
      </c>
      <c r="E212" s="14">
        <v>0</v>
      </c>
      <c r="F212" s="14">
        <v>0</v>
      </c>
      <c r="G212" s="42">
        <v>0.58</v>
      </c>
      <c r="H212" s="14">
        <f t="shared" si="11"/>
        <v>3.675</v>
      </c>
      <c r="I212" s="14">
        <v>1.06</v>
      </c>
      <c r="J212" s="14">
        <v>0.75</v>
      </c>
      <c r="K212" s="14">
        <v>0</v>
      </c>
      <c r="L212" s="14">
        <v>0.19</v>
      </c>
      <c r="M212" s="14">
        <v>0</v>
      </c>
      <c r="N212" s="14">
        <v>0.16</v>
      </c>
      <c r="O212" s="14">
        <v>0</v>
      </c>
      <c r="P212" s="14">
        <v>0.1</v>
      </c>
      <c r="Q212" s="14">
        <v>0.04</v>
      </c>
      <c r="R212" s="14">
        <v>0</v>
      </c>
      <c r="S212" s="14">
        <v>0</v>
      </c>
      <c r="T212" s="14">
        <v>0</v>
      </c>
      <c r="U212" s="14">
        <v>0.43</v>
      </c>
      <c r="V212" s="14">
        <f t="shared" si="10"/>
        <v>2.61</v>
      </c>
      <c r="W212" s="42">
        <v>2.03</v>
      </c>
      <c r="X212" s="14">
        <v>0</v>
      </c>
      <c r="Y212" s="14">
        <v>0.92</v>
      </c>
      <c r="Z212" s="14">
        <v>0.34</v>
      </c>
      <c r="AA212" s="14">
        <v>1.64</v>
      </c>
      <c r="AB212" s="14">
        <v>0</v>
      </c>
      <c r="AC212" s="14">
        <v>0</v>
      </c>
      <c r="AD212" s="14">
        <f>'[2]Диаг-ка ВДГО'!H112</f>
        <v>0.6537644201578628</v>
      </c>
      <c r="AE212" s="15">
        <f>C212-(D212+E212+F212+H212+J212+L212+M212+N212+O212+P212+Q212+R212+S212+T212+U212+V212+Y212+Z212+AA212+AB212+I212+X212+AC212+K212+AD212)</f>
        <v>0.0012355798421364028</v>
      </c>
      <c r="AF212" s="16" t="e">
        <f>#REF!+AE212</f>
        <v>#REF!</v>
      </c>
      <c r="AG212" s="17">
        <f>C212-SUM(D212:AE212)+G212+W212</f>
        <v>0</v>
      </c>
      <c r="AH212" s="13">
        <v>3.75</v>
      </c>
      <c r="AI212" s="1"/>
      <c r="AJ212" s="1" t="e">
        <f>(C212+#REF!)*#REF!</f>
        <v>#REF!</v>
      </c>
      <c r="AK212" s="1"/>
      <c r="AL212" s="1"/>
      <c r="AM212" s="1"/>
      <c r="AN212" s="1"/>
      <c r="AO212" s="1"/>
      <c r="AP212" s="1"/>
      <c r="AQ212" s="1"/>
      <c r="AR212" s="1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</row>
    <row r="213" spans="1:56" s="19" customFormat="1" ht="15">
      <c r="A213" s="11">
        <v>211</v>
      </c>
      <c r="B213" s="41" t="s">
        <v>243</v>
      </c>
      <c r="C213" s="14">
        <v>12.57</v>
      </c>
      <c r="D213" s="14">
        <v>0</v>
      </c>
      <c r="E213" s="14">
        <v>0.34</v>
      </c>
      <c r="F213" s="14">
        <v>0</v>
      </c>
      <c r="G213" s="42">
        <v>0.58</v>
      </c>
      <c r="H213" s="14">
        <f t="shared" si="11"/>
        <v>3.675</v>
      </c>
      <c r="I213" s="14">
        <v>0.47</v>
      </c>
      <c r="J213" s="14">
        <v>0.75</v>
      </c>
      <c r="K213" s="14">
        <v>0</v>
      </c>
      <c r="L213" s="14">
        <v>0.19</v>
      </c>
      <c r="M213" s="14">
        <v>0</v>
      </c>
      <c r="N213" s="14">
        <v>0.16</v>
      </c>
      <c r="O213" s="14">
        <v>0</v>
      </c>
      <c r="P213" s="14">
        <v>0.1</v>
      </c>
      <c r="Q213" s="14">
        <v>0.04</v>
      </c>
      <c r="R213" s="14">
        <v>0</v>
      </c>
      <c r="S213" s="14">
        <v>0</v>
      </c>
      <c r="T213" s="14">
        <v>0</v>
      </c>
      <c r="U213" s="14">
        <v>0.43</v>
      </c>
      <c r="V213" s="14">
        <f t="shared" si="10"/>
        <v>2.61</v>
      </c>
      <c r="W213" s="42">
        <v>2.03</v>
      </c>
      <c r="X213" s="14">
        <v>0</v>
      </c>
      <c r="Y213" s="14">
        <v>0.92</v>
      </c>
      <c r="Z213" s="14">
        <v>0.34</v>
      </c>
      <c r="AA213" s="14">
        <v>1.64</v>
      </c>
      <c r="AB213" s="14">
        <v>0</v>
      </c>
      <c r="AC213" s="14">
        <v>0</v>
      </c>
      <c r="AD213" s="14">
        <f>'[2]Диаг-ка ВДГО'!H113</f>
        <v>0.9028863373642632</v>
      </c>
      <c r="AE213" s="15">
        <f>C213-(D213+E213+F213+H213+J213+L213+M213+N213+O213+P213+Q213+R213+S213+T213+U213+V213+Y213+Z213+AA213+AB213+I213+X213+AC213+K213+AD213)</f>
        <v>0.002113662635736091</v>
      </c>
      <c r="AF213" s="16" t="e">
        <f>#REF!+AE213</f>
        <v>#REF!</v>
      </c>
      <c r="AG213" s="17">
        <f>C213-SUM(D213:AE213)+G213+W213</f>
        <v>0</v>
      </c>
      <c r="AH213" s="13">
        <v>3.75</v>
      </c>
      <c r="AI213" s="1"/>
      <c r="AJ213" s="1" t="e">
        <f>(C213+#REF!)*#REF!</f>
        <v>#REF!</v>
      </c>
      <c r="AK213" s="1"/>
      <c r="AL213" s="1"/>
      <c r="AM213" s="1"/>
      <c r="AN213" s="1"/>
      <c r="AO213" s="1"/>
      <c r="AP213" s="1"/>
      <c r="AQ213" s="1"/>
      <c r="AR213" s="1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</row>
    <row r="214" spans="1:56" s="19" customFormat="1" ht="15">
      <c r="A214" s="11">
        <v>212</v>
      </c>
      <c r="B214" s="41" t="s">
        <v>244</v>
      </c>
      <c r="C214" s="14">
        <v>12.57</v>
      </c>
      <c r="D214" s="14">
        <v>0</v>
      </c>
      <c r="E214" s="14">
        <v>0.34</v>
      </c>
      <c r="F214" s="14">
        <v>0</v>
      </c>
      <c r="G214" s="42">
        <v>0.58</v>
      </c>
      <c r="H214" s="14">
        <f t="shared" si="11"/>
        <v>3.675</v>
      </c>
      <c r="I214" s="14">
        <v>0.62</v>
      </c>
      <c r="J214" s="14">
        <v>0.75</v>
      </c>
      <c r="K214" s="14">
        <v>0</v>
      </c>
      <c r="L214" s="14">
        <v>0.19</v>
      </c>
      <c r="M214" s="14">
        <v>0</v>
      </c>
      <c r="N214" s="14">
        <v>0.16</v>
      </c>
      <c r="O214" s="14">
        <v>0</v>
      </c>
      <c r="P214" s="14">
        <v>0.1</v>
      </c>
      <c r="Q214" s="14">
        <v>0.04</v>
      </c>
      <c r="R214" s="14">
        <v>0</v>
      </c>
      <c r="S214" s="14">
        <v>0</v>
      </c>
      <c r="T214" s="14">
        <v>0</v>
      </c>
      <c r="U214" s="14">
        <v>0.43</v>
      </c>
      <c r="V214" s="14">
        <f t="shared" si="10"/>
        <v>2.61</v>
      </c>
      <c r="W214" s="42">
        <v>2.03</v>
      </c>
      <c r="X214" s="14">
        <v>0</v>
      </c>
      <c r="Y214" s="14">
        <v>0.92</v>
      </c>
      <c r="Z214" s="14">
        <v>0.34</v>
      </c>
      <c r="AA214" s="14">
        <v>1.64</v>
      </c>
      <c r="AB214" s="14">
        <v>0</v>
      </c>
      <c r="AC214" s="14">
        <v>0</v>
      </c>
      <c r="AD214" s="14">
        <f>'[2]Диаг-ка ВДГО'!H114</f>
        <v>0.7584682709494501</v>
      </c>
      <c r="AE214" s="15">
        <f>C214-(D214+E214+F214+H214+J214+L214+M214+N214+O214+P214+Q214+R214+S214+T214+U214+V214+Y214+Z214+AA214+AB214+I214+X214+AC214+K214+AD214)</f>
        <v>-0.003468270949449348</v>
      </c>
      <c r="AF214" s="16" t="e">
        <f>#REF!+AE214</f>
        <v>#REF!</v>
      </c>
      <c r="AG214" s="17">
        <f>C214-SUM(D214:AE214)+G214+W214</f>
        <v>0</v>
      </c>
      <c r="AH214" s="13">
        <v>3.75</v>
      </c>
      <c r="AI214" s="1"/>
      <c r="AJ214" s="1" t="e">
        <f>(C214+#REF!)*#REF!</f>
        <v>#REF!</v>
      </c>
      <c r="AK214" s="1"/>
      <c r="AL214" s="1"/>
      <c r="AM214" s="1"/>
      <c r="AN214" s="1"/>
      <c r="AO214" s="1"/>
      <c r="AP214" s="1"/>
      <c r="AQ214" s="1"/>
      <c r="AR214" s="1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</row>
    <row r="215" spans="1:56" s="19" customFormat="1" ht="15">
      <c r="A215" s="11">
        <v>213</v>
      </c>
      <c r="B215" s="41" t="s">
        <v>245</v>
      </c>
      <c r="C215" s="14">
        <v>17.15</v>
      </c>
      <c r="D215" s="14">
        <v>2.73</v>
      </c>
      <c r="E215" s="14">
        <v>0.34</v>
      </c>
      <c r="F215" s="14">
        <v>0</v>
      </c>
      <c r="G215" s="42">
        <v>0.58</v>
      </c>
      <c r="H215" s="14">
        <f t="shared" si="11"/>
        <v>3.4202000000000004</v>
      </c>
      <c r="I215" s="14">
        <v>0.27</v>
      </c>
      <c r="J215" s="14">
        <v>1.05</v>
      </c>
      <c r="K215" s="14">
        <v>0</v>
      </c>
      <c r="L215" s="14">
        <v>0.19</v>
      </c>
      <c r="M215" s="14">
        <v>0</v>
      </c>
      <c r="N215" s="14">
        <v>0.16</v>
      </c>
      <c r="O215" s="14">
        <v>0</v>
      </c>
      <c r="P215" s="14">
        <v>0.1</v>
      </c>
      <c r="Q215" s="14">
        <v>0.04</v>
      </c>
      <c r="R215" s="14">
        <v>0</v>
      </c>
      <c r="S215" s="14">
        <v>0</v>
      </c>
      <c r="T215" s="14">
        <v>0</v>
      </c>
      <c r="U215" s="14">
        <v>0.43</v>
      </c>
      <c r="V215" s="14">
        <f t="shared" si="10"/>
        <v>2.61</v>
      </c>
      <c r="W215" s="42">
        <v>2.03</v>
      </c>
      <c r="X215" s="14">
        <v>0</v>
      </c>
      <c r="Y215" s="14">
        <v>0.92</v>
      </c>
      <c r="Z215" s="14">
        <v>0.34</v>
      </c>
      <c r="AA215" s="14">
        <v>1.64</v>
      </c>
      <c r="AB215" s="14">
        <v>0</v>
      </c>
      <c r="AC215" s="14">
        <v>0</v>
      </c>
      <c r="AD215" s="14">
        <f>'[2]Диаг-ка ВДГО'!H115</f>
        <v>0.9101145303170263</v>
      </c>
      <c r="AE215" s="15">
        <f>C215-(D215+E215+F215+H215+J215+L215+M215+N215+O215+P215+Q215+R215+S215+T215+U215+V215+Y215+Z215+AA215+AB215+I215+X215+AC215+K215+AD215)</f>
        <v>1.9996854696829747</v>
      </c>
      <c r="AF215" s="16" t="e">
        <f>#REF!+AE215</f>
        <v>#REF!</v>
      </c>
      <c r="AG215" s="17">
        <f>C215-SUM(D215:AE215)+G215+W215</f>
        <v>0</v>
      </c>
      <c r="AH215" s="13">
        <v>3.49</v>
      </c>
      <c r="AI215" s="1"/>
      <c r="AJ215" s="1" t="e">
        <f>(C215+#REF!)*#REF!</f>
        <v>#REF!</v>
      </c>
      <c r="AK215" s="1"/>
      <c r="AL215" s="1"/>
      <c r="AM215" s="1"/>
      <c r="AN215" s="1"/>
      <c r="AO215" s="1"/>
      <c r="AP215" s="1"/>
      <c r="AQ215" s="1"/>
      <c r="AR215" s="1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</row>
    <row r="216" spans="1:56" s="19" customFormat="1" ht="15">
      <c r="A216" s="11">
        <v>214</v>
      </c>
      <c r="B216" s="41" t="s">
        <v>246</v>
      </c>
      <c r="C216" s="14">
        <v>15.43</v>
      </c>
      <c r="D216" s="14">
        <v>2.2</v>
      </c>
      <c r="E216" s="14">
        <v>0.34</v>
      </c>
      <c r="F216" s="14">
        <v>0</v>
      </c>
      <c r="G216" s="42">
        <v>0.58</v>
      </c>
      <c r="H216" s="14">
        <f t="shared" si="11"/>
        <v>2.4598</v>
      </c>
      <c r="I216" s="14">
        <v>0</v>
      </c>
      <c r="J216" s="14">
        <v>0.65</v>
      </c>
      <c r="K216" s="14">
        <v>0</v>
      </c>
      <c r="L216" s="14">
        <v>0.19</v>
      </c>
      <c r="M216" s="14">
        <v>0</v>
      </c>
      <c r="N216" s="14">
        <v>0.16</v>
      </c>
      <c r="O216" s="14">
        <v>0</v>
      </c>
      <c r="P216" s="14">
        <v>0.1</v>
      </c>
      <c r="Q216" s="14">
        <v>0.04</v>
      </c>
      <c r="R216" s="14">
        <v>0</v>
      </c>
      <c r="S216" s="14">
        <v>0</v>
      </c>
      <c r="T216" s="14">
        <v>0</v>
      </c>
      <c r="U216" s="14">
        <v>0.43</v>
      </c>
      <c r="V216" s="14">
        <f t="shared" si="10"/>
        <v>2.61</v>
      </c>
      <c r="W216" s="42">
        <v>2.03</v>
      </c>
      <c r="X216" s="14">
        <v>0</v>
      </c>
      <c r="Y216" s="14">
        <v>0.92</v>
      </c>
      <c r="Z216" s="14">
        <v>0.34</v>
      </c>
      <c r="AA216" s="14">
        <v>1.64</v>
      </c>
      <c r="AB216" s="14">
        <v>0</v>
      </c>
      <c r="AC216" s="14">
        <v>0</v>
      </c>
      <c r="AD216" s="14">
        <f>'[2]Диаг-ка ВДГО'!H116</f>
        <v>0.904622881266934</v>
      </c>
      <c r="AE216" s="15">
        <f>C216-(D216+E216+F216+H216+J216+L216+M216+N216+O216+P216+Q216+R216+S216+T216+U216+V216+Y216+Z216+AA216+AB216+I216+X216+AC216+K216+AD216)</f>
        <v>2.4455771187330644</v>
      </c>
      <c r="AF216" s="16" t="e">
        <f>#REF!+AE216</f>
        <v>#REF!</v>
      </c>
      <c r="AG216" s="17">
        <f>C216-SUM(D216:AE216)+G216+W216</f>
        <v>0</v>
      </c>
      <c r="AH216" s="13">
        <v>2.51</v>
      </c>
      <c r="AI216" s="1"/>
      <c r="AJ216" s="1" t="e">
        <f>(C216+#REF!)*#REF!</f>
        <v>#REF!</v>
      </c>
      <c r="AK216" s="1"/>
      <c r="AL216" s="1"/>
      <c r="AM216" s="1"/>
      <c r="AN216" s="1"/>
      <c r="AO216" s="1"/>
      <c r="AP216" s="1"/>
      <c r="AQ216" s="1"/>
      <c r="AR216" s="1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</row>
    <row r="217" spans="1:56" s="19" customFormat="1" ht="15">
      <c r="A217" s="11">
        <v>215</v>
      </c>
      <c r="B217" s="41" t="s">
        <v>247</v>
      </c>
      <c r="C217" s="14">
        <v>12.57</v>
      </c>
      <c r="D217" s="14">
        <v>0.44</v>
      </c>
      <c r="E217" s="14">
        <v>0.34</v>
      </c>
      <c r="F217" s="14">
        <v>0</v>
      </c>
      <c r="G217" s="42">
        <v>0.58</v>
      </c>
      <c r="H217" s="14">
        <f t="shared" si="11"/>
        <v>3.1556</v>
      </c>
      <c r="I217" s="14">
        <v>0</v>
      </c>
      <c r="J217" s="14">
        <v>0.75</v>
      </c>
      <c r="K217" s="14">
        <v>0</v>
      </c>
      <c r="L217" s="14">
        <v>0.19</v>
      </c>
      <c r="M217" s="14">
        <v>0.54</v>
      </c>
      <c r="N217" s="14">
        <v>0.16</v>
      </c>
      <c r="O217" s="14">
        <v>0</v>
      </c>
      <c r="P217" s="14">
        <v>0.1</v>
      </c>
      <c r="Q217" s="14">
        <v>0.04</v>
      </c>
      <c r="R217" s="14">
        <v>0</v>
      </c>
      <c r="S217" s="14">
        <v>0</v>
      </c>
      <c r="T217" s="14">
        <v>0</v>
      </c>
      <c r="U217" s="14">
        <v>0.43</v>
      </c>
      <c r="V217" s="14">
        <f t="shared" si="10"/>
        <v>2.61</v>
      </c>
      <c r="W217" s="42">
        <v>2.03</v>
      </c>
      <c r="X217" s="14">
        <v>0</v>
      </c>
      <c r="Y217" s="14">
        <v>0.92</v>
      </c>
      <c r="Z217" s="14">
        <v>0.34</v>
      </c>
      <c r="AA217" s="14">
        <v>1.64</v>
      </c>
      <c r="AB217" s="14">
        <v>0</v>
      </c>
      <c r="AC217" s="14">
        <v>0</v>
      </c>
      <c r="AD217" s="14">
        <f>'[2]Диаг-ка ВДГО'!H119</f>
        <v>0.9125193330367168</v>
      </c>
      <c r="AE217" s="15">
        <f>C217-(D217+E217+F217+H217+J217+L217+M217+N217+O217+P217+Q217+R217+S217+T217+U217+V217+Y217+Z217+AA217+AB217+I217+X217+AC217+K217+AD217)</f>
        <v>0.001880666963284483</v>
      </c>
      <c r="AF217" s="16" t="e">
        <f>#REF!+AE217</f>
        <v>#REF!</v>
      </c>
      <c r="AG217" s="17">
        <f>C217-SUM(D217:AE217)+G217+W217</f>
        <v>0</v>
      </c>
      <c r="AH217" s="13">
        <v>3.22</v>
      </c>
      <c r="AI217" s="1"/>
      <c r="AJ217" s="1" t="e">
        <f>(C217+#REF!)*#REF!</f>
        <v>#REF!</v>
      </c>
      <c r="AK217" s="1"/>
      <c r="AL217" s="1"/>
      <c r="AM217" s="1"/>
      <c r="AN217" s="1"/>
      <c r="AO217" s="1"/>
      <c r="AP217" s="1"/>
      <c r="AQ217" s="1"/>
      <c r="AR217" s="1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</row>
    <row r="218" spans="1:56" s="19" customFormat="1" ht="15">
      <c r="A218" s="11">
        <v>216</v>
      </c>
      <c r="B218" s="41" t="s">
        <v>248</v>
      </c>
      <c r="C218" s="14">
        <v>12.57</v>
      </c>
      <c r="D218" s="14">
        <v>0</v>
      </c>
      <c r="E218" s="14">
        <v>0.34</v>
      </c>
      <c r="F218" s="14">
        <v>0</v>
      </c>
      <c r="G218" s="42">
        <v>0.58</v>
      </c>
      <c r="H218" s="14">
        <f t="shared" si="11"/>
        <v>3.675</v>
      </c>
      <c r="I218" s="14">
        <v>0.07</v>
      </c>
      <c r="J218" s="14">
        <v>0.62</v>
      </c>
      <c r="K218" s="14">
        <v>0</v>
      </c>
      <c r="L218" s="14">
        <v>0.19</v>
      </c>
      <c r="M218" s="14">
        <v>0.54</v>
      </c>
      <c r="N218" s="14">
        <v>0.16</v>
      </c>
      <c r="O218" s="14">
        <v>0</v>
      </c>
      <c r="P218" s="14">
        <v>0.1</v>
      </c>
      <c r="Q218" s="14">
        <v>0.04</v>
      </c>
      <c r="R218" s="14">
        <v>0</v>
      </c>
      <c r="S218" s="14">
        <v>0</v>
      </c>
      <c r="T218" s="14">
        <v>0</v>
      </c>
      <c r="U218" s="14">
        <v>0.43</v>
      </c>
      <c r="V218" s="14">
        <f t="shared" si="10"/>
        <v>2.61</v>
      </c>
      <c r="W218" s="42">
        <v>2.03</v>
      </c>
      <c r="X218" s="14">
        <v>0</v>
      </c>
      <c r="Y218" s="14">
        <v>0.92</v>
      </c>
      <c r="Z218" s="14">
        <v>0.34</v>
      </c>
      <c r="AA218" s="14">
        <v>1.64</v>
      </c>
      <c r="AB218" s="14">
        <v>0</v>
      </c>
      <c r="AC218" s="14">
        <v>0</v>
      </c>
      <c r="AD218" s="14">
        <f>'[2]Диаг-ка ВДГО'!H120</f>
        <v>0.8927272386882126</v>
      </c>
      <c r="AE218" s="15">
        <f>C218-(D218+E218+F218+H218+J218+L218+M218+N218+O218+P218+Q218+R218+S218+T218+U218+V218+Y218+Z218+AA218+AB218+I218+X218+AC218+K218+AD218)</f>
        <v>0.002272761311786553</v>
      </c>
      <c r="AF218" s="16" t="e">
        <f>#REF!+AE218</f>
        <v>#REF!</v>
      </c>
      <c r="AG218" s="17">
        <f>C218-SUM(D218:AE218)+G218+W218</f>
        <v>0</v>
      </c>
      <c r="AH218" s="13">
        <v>3.75</v>
      </c>
      <c r="AI218" s="1"/>
      <c r="AJ218" s="1" t="e">
        <f>(C218+#REF!)*#REF!</f>
        <v>#REF!</v>
      </c>
      <c r="AK218" s="1"/>
      <c r="AL218" s="1"/>
      <c r="AM218" s="1"/>
      <c r="AN218" s="1"/>
      <c r="AO218" s="1"/>
      <c r="AP218" s="1"/>
      <c r="AQ218" s="1"/>
      <c r="AR218" s="1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</row>
    <row r="219" spans="1:56" s="19" customFormat="1" ht="15">
      <c r="A219" s="11">
        <v>217</v>
      </c>
      <c r="B219" s="41" t="s">
        <v>249</v>
      </c>
      <c r="C219" s="14">
        <v>12.57</v>
      </c>
      <c r="D219" s="14">
        <v>0.65</v>
      </c>
      <c r="E219" s="14">
        <v>0.34</v>
      </c>
      <c r="F219" s="14">
        <v>0</v>
      </c>
      <c r="G219" s="42">
        <v>0.58</v>
      </c>
      <c r="H219" s="14">
        <f t="shared" si="11"/>
        <v>3.675</v>
      </c>
      <c r="I219" s="14">
        <v>0</v>
      </c>
      <c r="J219" s="14">
        <v>0.55</v>
      </c>
      <c r="K219" s="14">
        <v>0</v>
      </c>
      <c r="L219" s="14">
        <v>0.19</v>
      </c>
      <c r="M219" s="14">
        <v>0</v>
      </c>
      <c r="N219" s="14">
        <v>0.16</v>
      </c>
      <c r="O219" s="14">
        <v>0</v>
      </c>
      <c r="P219" s="14">
        <v>0.1</v>
      </c>
      <c r="Q219" s="14">
        <v>0.04</v>
      </c>
      <c r="R219" s="14">
        <v>0</v>
      </c>
      <c r="S219" s="14">
        <v>0</v>
      </c>
      <c r="T219" s="14">
        <v>0</v>
      </c>
      <c r="U219" s="14">
        <v>0.43</v>
      </c>
      <c r="V219" s="14">
        <f t="shared" si="10"/>
        <v>2.61</v>
      </c>
      <c r="W219" s="42">
        <v>2.03</v>
      </c>
      <c r="X219" s="14">
        <v>0</v>
      </c>
      <c r="Y219" s="14">
        <v>0.92</v>
      </c>
      <c r="Z219" s="14">
        <v>0.34</v>
      </c>
      <c r="AA219" s="14">
        <v>1.64</v>
      </c>
      <c r="AB219" s="14">
        <v>0</v>
      </c>
      <c r="AC219" s="14">
        <v>0</v>
      </c>
      <c r="AD219" s="14">
        <f>'[2]Диаг-ка ВДГО'!H121</f>
        <v>0.9207491909774275</v>
      </c>
      <c r="AE219" s="15">
        <f>C219-(D219+E219+F219+H219+J219+L219+M219+N219+O219+P219+Q219+R219+S219+T219+U219+V219+Y219+Z219+AA219+AB219+I219+X219+AC219+K219+AD219)</f>
        <v>0.004250809022572355</v>
      </c>
      <c r="AF219" s="16" t="e">
        <f>#REF!+AE219</f>
        <v>#REF!</v>
      </c>
      <c r="AG219" s="17">
        <f>C219-SUM(D219:AE219)+G219+W219</f>
        <v>0</v>
      </c>
      <c r="AH219" s="13">
        <v>3.75</v>
      </c>
      <c r="AI219" s="1"/>
      <c r="AJ219" s="1" t="e">
        <f>(C219+#REF!)*#REF!</f>
        <v>#REF!</v>
      </c>
      <c r="AK219" s="1"/>
      <c r="AL219" s="1"/>
      <c r="AM219" s="1"/>
      <c r="AN219" s="1"/>
      <c r="AO219" s="1"/>
      <c r="AP219" s="1"/>
      <c r="AQ219" s="1"/>
      <c r="AR219" s="1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</row>
    <row r="220" spans="1:56" s="19" customFormat="1" ht="15">
      <c r="A220" s="11">
        <v>218</v>
      </c>
      <c r="B220" s="41" t="s">
        <v>250</v>
      </c>
      <c r="C220" s="14">
        <v>14.62</v>
      </c>
      <c r="D220" s="14">
        <v>1.71</v>
      </c>
      <c r="E220" s="14">
        <v>0.34</v>
      </c>
      <c r="F220" s="14">
        <v>0</v>
      </c>
      <c r="G220" s="42">
        <v>0.58</v>
      </c>
      <c r="H220" s="14">
        <v>4</v>
      </c>
      <c r="I220" s="14">
        <v>0</v>
      </c>
      <c r="J220" s="14">
        <v>0.25</v>
      </c>
      <c r="K220" s="14">
        <v>0.05</v>
      </c>
      <c r="L220" s="14">
        <v>0.19</v>
      </c>
      <c r="M220" s="14">
        <v>0</v>
      </c>
      <c r="N220" s="14">
        <v>0.16</v>
      </c>
      <c r="O220" s="14">
        <v>0</v>
      </c>
      <c r="P220" s="14">
        <v>0.1</v>
      </c>
      <c r="Q220" s="14">
        <v>0.04</v>
      </c>
      <c r="R220" s="14">
        <v>0</v>
      </c>
      <c r="S220" s="14">
        <v>0</v>
      </c>
      <c r="T220" s="14">
        <v>0</v>
      </c>
      <c r="U220" s="14">
        <v>0.43</v>
      </c>
      <c r="V220" s="14">
        <f t="shared" si="10"/>
        <v>2.61</v>
      </c>
      <c r="W220" s="42">
        <v>2.03</v>
      </c>
      <c r="X220" s="14">
        <v>0</v>
      </c>
      <c r="Y220" s="14">
        <v>0.92</v>
      </c>
      <c r="Z220" s="14">
        <v>0.34</v>
      </c>
      <c r="AA220" s="14">
        <v>1.64</v>
      </c>
      <c r="AB220" s="14">
        <v>0</v>
      </c>
      <c r="AC220" s="14">
        <v>0</v>
      </c>
      <c r="AD220" s="14">
        <f>'[2]Диаг-ка ВДГО'!H122</f>
        <v>0.8179100849623803</v>
      </c>
      <c r="AE220" s="15">
        <f>C220-(D220+E220+F220+H220+J220+L220+M220+N220+O220+P220+Q220+R220+S220+T220+U220+V220+Y220+Z220+AA220+AB220+I220+X220+AC220+K220+AD220)</f>
        <v>1.0220899150376184</v>
      </c>
      <c r="AF220" s="16" t="e">
        <f>#REF!+AE220</f>
        <v>#REF!</v>
      </c>
      <c r="AG220" s="17">
        <f>C220-SUM(D220:AE220)+G220+W220</f>
        <v>0</v>
      </c>
      <c r="AH220" s="13">
        <v>4</v>
      </c>
      <c r="AI220" s="1"/>
      <c r="AJ220" s="1" t="e">
        <f>(C220+#REF!)*#REF!</f>
        <v>#REF!</v>
      </c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</row>
    <row r="221" spans="1:56" s="19" customFormat="1" ht="15">
      <c r="A221" s="11">
        <v>219</v>
      </c>
      <c r="B221" s="41" t="s">
        <v>251</v>
      </c>
      <c r="C221" s="14">
        <v>21.8</v>
      </c>
      <c r="D221" s="14">
        <v>1.41</v>
      </c>
      <c r="E221" s="14">
        <v>0.34</v>
      </c>
      <c r="F221" s="14">
        <v>0.88</v>
      </c>
      <c r="G221" s="42">
        <v>0</v>
      </c>
      <c r="H221" s="14">
        <v>4.51</v>
      </c>
      <c r="I221" s="14">
        <v>0</v>
      </c>
      <c r="J221" s="14">
        <v>0.79</v>
      </c>
      <c r="K221" s="14">
        <v>0.11</v>
      </c>
      <c r="L221" s="14">
        <v>0.11</v>
      </c>
      <c r="M221" s="14">
        <v>0.54</v>
      </c>
      <c r="N221" s="14">
        <v>0</v>
      </c>
      <c r="O221" s="14">
        <v>0.14</v>
      </c>
      <c r="P221" s="14">
        <v>0.1</v>
      </c>
      <c r="Q221" s="14">
        <v>0.04</v>
      </c>
      <c r="R221" s="14">
        <v>3.25</v>
      </c>
      <c r="S221" s="14">
        <v>0.64</v>
      </c>
      <c r="T221" s="14">
        <v>0.07</v>
      </c>
      <c r="U221" s="14">
        <v>0.94</v>
      </c>
      <c r="V221" s="14">
        <f t="shared" si="10"/>
        <v>1.62</v>
      </c>
      <c r="W221" s="42">
        <v>1.62</v>
      </c>
      <c r="X221" s="14">
        <v>0.46</v>
      </c>
      <c r="Y221" s="14">
        <v>1.22</v>
      </c>
      <c r="Z221" s="14">
        <v>0.34</v>
      </c>
      <c r="AA221" s="14">
        <v>2.2</v>
      </c>
      <c r="AB221" s="14">
        <v>0</v>
      </c>
      <c r="AC221" s="14">
        <v>0.03</v>
      </c>
      <c r="AD221" s="14">
        <v>0</v>
      </c>
      <c r="AE221" s="15">
        <f>C221-(D221+E221+F221+H221+J221+L221+M221+N221+O221+P221+Q221+R221+S221+T221+U221+V221+Y221+Z221+AA221+AB221+I221+X221+AC221+K221+AD221)</f>
        <v>2.0600000000000023</v>
      </c>
      <c r="AF221" s="16" t="e">
        <f>#REF!+AE221</f>
        <v>#REF!</v>
      </c>
      <c r="AG221" s="17">
        <f>C221-SUM(D221:AE221)+G221+W221</f>
        <v>0</v>
      </c>
      <c r="AH221" s="18">
        <v>4.51</v>
      </c>
      <c r="AI221" s="1"/>
      <c r="AJ221" s="1" t="e">
        <f>(C221+#REF!)*#REF!</f>
        <v>#REF!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:56" s="19" customFormat="1" ht="15">
      <c r="A222" s="11">
        <v>220</v>
      </c>
      <c r="B222" s="41" t="s">
        <v>252</v>
      </c>
      <c r="C222" s="14">
        <v>12.57</v>
      </c>
      <c r="D222" s="14">
        <v>0</v>
      </c>
      <c r="E222" s="14">
        <v>0.34</v>
      </c>
      <c r="F222" s="14">
        <v>0</v>
      </c>
      <c r="G222" s="42">
        <v>0.58</v>
      </c>
      <c r="H222" s="14">
        <f aca="true" t="shared" si="12" ref="H222:H230">AH222-AH222*2%</f>
        <v>3.675</v>
      </c>
      <c r="I222" s="14">
        <v>0.44</v>
      </c>
      <c r="J222" s="14">
        <v>0.75</v>
      </c>
      <c r="K222" s="14">
        <v>0</v>
      </c>
      <c r="L222" s="14">
        <v>0.19</v>
      </c>
      <c r="M222" s="14">
        <v>0</v>
      </c>
      <c r="N222" s="14">
        <v>0.16</v>
      </c>
      <c r="O222" s="14">
        <v>0</v>
      </c>
      <c r="P222" s="14">
        <v>0.1</v>
      </c>
      <c r="Q222" s="14">
        <v>0.04</v>
      </c>
      <c r="R222" s="14">
        <v>0</v>
      </c>
      <c r="S222" s="14">
        <v>0</v>
      </c>
      <c r="T222" s="14">
        <v>0</v>
      </c>
      <c r="U222" s="14">
        <v>0.43</v>
      </c>
      <c r="V222" s="14">
        <f t="shared" si="10"/>
        <v>2.61</v>
      </c>
      <c r="W222" s="42">
        <v>2.03</v>
      </c>
      <c r="X222" s="14">
        <v>0</v>
      </c>
      <c r="Y222" s="14">
        <v>0.92</v>
      </c>
      <c r="Z222" s="14">
        <v>0.34</v>
      </c>
      <c r="AA222" s="14">
        <v>1.64</v>
      </c>
      <c r="AB222" s="14">
        <v>0</v>
      </c>
      <c r="AC222" s="14">
        <v>0</v>
      </c>
      <c r="AD222" s="14">
        <f>'[2]Диаг-ка ВДГО'!H123</f>
        <v>0.9345191115884601</v>
      </c>
      <c r="AE222" s="15">
        <f>C222-(D222+E222+F222+H222+J222+L222+M222+N222+O222+P222+Q222+R222+S222+T222+U222+V222+Y222+Z222+AA222+AB222+I222+X222+AC222+K222+AD222)</f>
        <v>0.00048088841154125817</v>
      </c>
      <c r="AF222" s="16" t="e">
        <f>#REF!+AE222</f>
        <v>#REF!</v>
      </c>
      <c r="AG222" s="17">
        <f>C222-SUM(D222:AE222)+G222+W222</f>
        <v>0</v>
      </c>
      <c r="AH222" s="13">
        <v>3.75</v>
      </c>
      <c r="AI222" s="1"/>
      <c r="AJ222" s="1" t="e">
        <f>(C222+#REF!)*#REF!</f>
        <v>#REF!</v>
      </c>
      <c r="AK222" s="1"/>
      <c r="AL222" s="1"/>
      <c r="AM222" s="1"/>
      <c r="AN222" s="1"/>
      <c r="AO222" s="1"/>
      <c r="AP222" s="1"/>
      <c r="AQ222" s="1"/>
      <c r="AR222" s="1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</row>
    <row r="223" spans="1:56" s="19" customFormat="1" ht="15">
      <c r="A223" s="11">
        <v>221</v>
      </c>
      <c r="B223" s="41" t="s">
        <v>253</v>
      </c>
      <c r="C223" s="14">
        <v>12.57</v>
      </c>
      <c r="D223" s="14">
        <v>0</v>
      </c>
      <c r="E223" s="14">
        <v>0.34</v>
      </c>
      <c r="F223" s="14">
        <v>0</v>
      </c>
      <c r="G223" s="42">
        <v>0.58</v>
      </c>
      <c r="H223" s="14">
        <f t="shared" si="12"/>
        <v>3.675</v>
      </c>
      <c r="I223" s="14">
        <v>0.47</v>
      </c>
      <c r="J223" s="14">
        <v>0.75</v>
      </c>
      <c r="K223" s="14">
        <v>0</v>
      </c>
      <c r="L223" s="14">
        <v>0.19</v>
      </c>
      <c r="M223" s="14">
        <v>0</v>
      </c>
      <c r="N223" s="14">
        <v>0.16</v>
      </c>
      <c r="O223" s="14">
        <v>0</v>
      </c>
      <c r="P223" s="14">
        <v>0.1</v>
      </c>
      <c r="Q223" s="14">
        <v>0.04</v>
      </c>
      <c r="R223" s="14">
        <v>0</v>
      </c>
      <c r="S223" s="14">
        <v>0</v>
      </c>
      <c r="T223" s="14">
        <v>0</v>
      </c>
      <c r="U223" s="14">
        <v>0.43</v>
      </c>
      <c r="V223" s="14">
        <f t="shared" si="10"/>
        <v>2.61</v>
      </c>
      <c r="W223" s="42">
        <v>2.03</v>
      </c>
      <c r="X223" s="14">
        <v>0</v>
      </c>
      <c r="Y223" s="14">
        <v>0.92</v>
      </c>
      <c r="Z223" s="14">
        <v>0.34</v>
      </c>
      <c r="AA223" s="14">
        <v>1.64</v>
      </c>
      <c r="AB223" s="14">
        <v>0</v>
      </c>
      <c r="AC223" s="14">
        <v>0</v>
      </c>
      <c r="AD223" s="14">
        <f>'[2]Диаг-ка ВДГО'!H124</f>
        <v>0.908581501654016</v>
      </c>
      <c r="AE223" s="15">
        <f>C223-(D223+E223+F223+H223+J223+L223+M223+N223+O223+P223+Q223+R223+S223+T223+U223+V223+Y223+Z223+AA223+AB223+I223+X223+AC223+K223+AD223)</f>
        <v>-0.0035815016540166056</v>
      </c>
      <c r="AF223" s="16" t="e">
        <f>#REF!+AE223</f>
        <v>#REF!</v>
      </c>
      <c r="AG223" s="17">
        <f>C223-SUM(D223:AE223)+G223+W223</f>
        <v>0</v>
      </c>
      <c r="AH223" s="13">
        <v>3.75</v>
      </c>
      <c r="AI223" s="1"/>
      <c r="AJ223" s="1" t="e">
        <f>(C223+#REF!)*#REF!</f>
        <v>#REF!</v>
      </c>
      <c r="AK223" s="1"/>
      <c r="AL223" s="1"/>
      <c r="AM223" s="1"/>
      <c r="AN223" s="1"/>
      <c r="AO223" s="1"/>
      <c r="AP223" s="1"/>
      <c r="AQ223" s="1"/>
      <c r="AR223" s="1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</row>
    <row r="224" spans="1:56" s="19" customFormat="1" ht="15">
      <c r="A224" s="11">
        <v>222</v>
      </c>
      <c r="B224" s="41" t="s">
        <v>254</v>
      </c>
      <c r="C224" s="14">
        <v>12.57</v>
      </c>
      <c r="D224" s="14">
        <v>0</v>
      </c>
      <c r="E224" s="14">
        <v>0.34</v>
      </c>
      <c r="F224" s="14">
        <v>0</v>
      </c>
      <c r="G224" s="42">
        <v>0.58</v>
      </c>
      <c r="H224" s="14">
        <f t="shared" si="12"/>
        <v>3.675</v>
      </c>
      <c r="I224" s="14">
        <v>0.4</v>
      </c>
      <c r="J224" s="14">
        <v>0.75</v>
      </c>
      <c r="K224" s="14">
        <v>0</v>
      </c>
      <c r="L224" s="14">
        <v>0.19</v>
      </c>
      <c r="M224" s="14">
        <v>0</v>
      </c>
      <c r="N224" s="14">
        <v>0.16</v>
      </c>
      <c r="O224" s="14">
        <v>0</v>
      </c>
      <c r="P224" s="14">
        <v>0.1</v>
      </c>
      <c r="Q224" s="14">
        <v>0.04</v>
      </c>
      <c r="R224" s="14">
        <v>0</v>
      </c>
      <c r="S224" s="14">
        <v>0</v>
      </c>
      <c r="T224" s="14">
        <v>0</v>
      </c>
      <c r="U224" s="14">
        <v>0.43</v>
      </c>
      <c r="V224" s="14">
        <f t="shared" si="10"/>
        <v>2.61</v>
      </c>
      <c r="W224" s="42">
        <v>2.03</v>
      </c>
      <c r="X224" s="14">
        <v>0</v>
      </c>
      <c r="Y224" s="14">
        <v>0.92</v>
      </c>
      <c r="Z224" s="14">
        <v>0.34</v>
      </c>
      <c r="AA224" s="14">
        <v>1.64</v>
      </c>
      <c r="AB224" s="14">
        <v>0</v>
      </c>
      <c r="AC224" s="14">
        <v>0</v>
      </c>
      <c r="AD224" s="14">
        <f>'[2]Диаг-ка ВДГО'!H125</f>
        <v>0.975652575260117</v>
      </c>
      <c r="AE224" s="15">
        <f>C224-(D224+E224+F224+H224+J224+L224+M224+N224+O224+P224+Q224+R224+S224+T224+U224+V224+Y224+Z224+AA224+AB224+I224+X224+AC224+K224+AD224)</f>
        <v>-0.0006525752601174162</v>
      </c>
      <c r="AF224" s="16" t="e">
        <f>#REF!+AE224</f>
        <v>#REF!</v>
      </c>
      <c r="AG224" s="17">
        <f>C224-SUM(D224:AE224)+G224+W224</f>
        <v>0</v>
      </c>
      <c r="AH224" s="13">
        <v>3.75</v>
      </c>
      <c r="AI224" s="1"/>
      <c r="AJ224" s="1" t="e">
        <f>(C224+#REF!)*#REF!</f>
        <v>#REF!</v>
      </c>
      <c r="AK224" s="1"/>
      <c r="AL224" s="1"/>
      <c r="AM224" s="1"/>
      <c r="AN224" s="1"/>
      <c r="AO224" s="1"/>
      <c r="AP224" s="1"/>
      <c r="AQ224" s="1"/>
      <c r="AR224" s="1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</row>
    <row r="225" spans="1:56" s="19" customFormat="1" ht="15">
      <c r="A225" s="11">
        <v>223</v>
      </c>
      <c r="B225" s="41" t="s">
        <v>255</v>
      </c>
      <c r="C225" s="14">
        <v>12.57</v>
      </c>
      <c r="D225" s="14">
        <v>0</v>
      </c>
      <c r="E225" s="14">
        <v>0.34</v>
      </c>
      <c r="F225" s="14">
        <v>0</v>
      </c>
      <c r="G225" s="42">
        <v>0.58</v>
      </c>
      <c r="H225" s="14">
        <f t="shared" si="12"/>
        <v>3.675</v>
      </c>
      <c r="I225" s="14">
        <v>0.46</v>
      </c>
      <c r="J225" s="14">
        <v>0.75</v>
      </c>
      <c r="K225" s="14">
        <v>0</v>
      </c>
      <c r="L225" s="14">
        <v>0.19</v>
      </c>
      <c r="M225" s="14">
        <v>0</v>
      </c>
      <c r="N225" s="14">
        <v>0.16</v>
      </c>
      <c r="O225" s="14">
        <v>0</v>
      </c>
      <c r="P225" s="14">
        <v>0.1</v>
      </c>
      <c r="Q225" s="14">
        <v>0.04</v>
      </c>
      <c r="R225" s="14">
        <v>0</v>
      </c>
      <c r="S225" s="14">
        <v>0</v>
      </c>
      <c r="T225" s="14">
        <v>0</v>
      </c>
      <c r="U225" s="14">
        <v>0.43</v>
      </c>
      <c r="V225" s="14">
        <f t="shared" si="10"/>
        <v>2.61</v>
      </c>
      <c r="W225" s="42">
        <v>2.03</v>
      </c>
      <c r="X225" s="14">
        <v>0</v>
      </c>
      <c r="Y225" s="14">
        <v>0.92</v>
      </c>
      <c r="Z225" s="14">
        <v>0.34</v>
      </c>
      <c r="AA225" s="14">
        <v>1.64</v>
      </c>
      <c r="AB225" s="14">
        <v>0</v>
      </c>
      <c r="AC225" s="14">
        <v>0</v>
      </c>
      <c r="AD225" s="14">
        <f>'[2]Диаг-ка ВДГО'!H126</f>
        <v>0.9103711395227791</v>
      </c>
      <c r="AE225" s="15">
        <f>C225-(D225+E225+F225+H225+J225+L225+M225+N225+O225+P225+Q225+R225+S225+T225+U225+V225+Y225+Z225+AA225+AB225+I225+X225+AC225+K225+AD225)</f>
        <v>0.004628860477220442</v>
      </c>
      <c r="AF225" s="16" t="e">
        <f>#REF!+AE225</f>
        <v>#REF!</v>
      </c>
      <c r="AG225" s="17">
        <f>C225-SUM(D225:AE225)+G225+W225</f>
        <v>0</v>
      </c>
      <c r="AH225" s="13">
        <v>3.75</v>
      </c>
      <c r="AI225" s="1"/>
      <c r="AJ225" s="1" t="e">
        <f>(C225+#REF!)*#REF!</f>
        <v>#REF!</v>
      </c>
      <c r="AK225" s="1"/>
      <c r="AL225" s="1"/>
      <c r="AM225" s="1"/>
      <c r="AN225" s="1"/>
      <c r="AO225" s="1"/>
      <c r="AP225" s="1"/>
      <c r="AQ225" s="1"/>
      <c r="AR225" s="1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</row>
    <row r="226" spans="1:56" s="19" customFormat="1" ht="15">
      <c r="A226" s="11">
        <v>224</v>
      </c>
      <c r="B226" s="41" t="s">
        <v>256</v>
      </c>
      <c r="C226" s="14">
        <v>12.57</v>
      </c>
      <c r="D226" s="14">
        <v>0</v>
      </c>
      <c r="E226" s="14">
        <v>0.34</v>
      </c>
      <c r="F226" s="14">
        <v>0</v>
      </c>
      <c r="G226" s="42">
        <v>0.58</v>
      </c>
      <c r="H226" s="14">
        <f t="shared" si="12"/>
        <v>3.675</v>
      </c>
      <c r="I226" s="14">
        <v>0.43</v>
      </c>
      <c r="J226" s="14">
        <v>0.75</v>
      </c>
      <c r="K226" s="14">
        <v>0</v>
      </c>
      <c r="L226" s="14">
        <v>0.19</v>
      </c>
      <c r="M226" s="14">
        <v>0</v>
      </c>
      <c r="N226" s="14">
        <v>0.16</v>
      </c>
      <c r="O226" s="14">
        <v>0</v>
      </c>
      <c r="P226" s="14">
        <v>0.1</v>
      </c>
      <c r="Q226" s="14">
        <v>0.04</v>
      </c>
      <c r="R226" s="14">
        <v>0</v>
      </c>
      <c r="S226" s="14">
        <v>0</v>
      </c>
      <c r="T226" s="14">
        <v>0</v>
      </c>
      <c r="U226" s="14">
        <v>0.43</v>
      </c>
      <c r="V226" s="14">
        <f t="shared" si="10"/>
        <v>2.61</v>
      </c>
      <c r="W226" s="42">
        <v>2.03</v>
      </c>
      <c r="X226" s="14">
        <v>0</v>
      </c>
      <c r="Y226" s="14">
        <v>0.92</v>
      </c>
      <c r="Z226" s="14">
        <v>0.34</v>
      </c>
      <c r="AA226" s="14">
        <v>1.64</v>
      </c>
      <c r="AB226" s="14">
        <v>0</v>
      </c>
      <c r="AC226" s="14">
        <v>0</v>
      </c>
      <c r="AD226" s="14">
        <f>'[2]Диаг-ка ВДГО'!H127</f>
        <v>0.9472179458983945</v>
      </c>
      <c r="AE226" s="15">
        <f>C226-(D226+E226+F226+H226+J226+L226+M226+N226+O226+P226+Q226+R226+S226+T226+U226+V226+Y226+Z226+AA226+AB226+I226+X226+AC226+K226+AD226)</f>
        <v>-0.0022179458983941913</v>
      </c>
      <c r="AF226" s="16" t="e">
        <f>#REF!+AE226</f>
        <v>#REF!</v>
      </c>
      <c r="AG226" s="17">
        <f>C226-SUM(D226:AE226)+G226+W226</f>
        <v>0</v>
      </c>
      <c r="AH226" s="13">
        <v>3.75</v>
      </c>
      <c r="AI226" s="1"/>
      <c r="AJ226" s="1" t="e">
        <f>(C226+#REF!)*#REF!</f>
        <v>#REF!</v>
      </c>
      <c r="AK226" s="1"/>
      <c r="AL226" s="1"/>
      <c r="AM226" s="1"/>
      <c r="AN226" s="1"/>
      <c r="AO226" s="1"/>
      <c r="AP226" s="1"/>
      <c r="AQ226" s="1"/>
      <c r="AR226" s="1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</row>
    <row r="227" spans="1:56" s="19" customFormat="1" ht="15">
      <c r="A227" s="11">
        <v>225</v>
      </c>
      <c r="B227" s="41" t="s">
        <v>257</v>
      </c>
      <c r="C227" s="14">
        <v>14.95</v>
      </c>
      <c r="D227" s="14">
        <v>2.08</v>
      </c>
      <c r="E227" s="14">
        <v>0.34</v>
      </c>
      <c r="F227" s="14">
        <v>0</v>
      </c>
      <c r="G227" s="42">
        <v>0.58</v>
      </c>
      <c r="H227" s="14">
        <f t="shared" si="12"/>
        <v>1.47</v>
      </c>
      <c r="I227" s="14">
        <v>0</v>
      </c>
      <c r="J227" s="14">
        <v>0.5</v>
      </c>
      <c r="K227" s="14">
        <v>0</v>
      </c>
      <c r="L227" s="14">
        <v>0.19</v>
      </c>
      <c r="M227" s="14">
        <v>0</v>
      </c>
      <c r="N227" s="14">
        <v>0.16</v>
      </c>
      <c r="O227" s="14">
        <v>0</v>
      </c>
      <c r="P227" s="14">
        <v>0.1</v>
      </c>
      <c r="Q227" s="14">
        <v>0.04</v>
      </c>
      <c r="R227" s="14">
        <v>0</v>
      </c>
      <c r="S227" s="14">
        <v>0</v>
      </c>
      <c r="T227" s="14">
        <v>0</v>
      </c>
      <c r="U227" s="14">
        <v>0.43</v>
      </c>
      <c r="V227" s="14">
        <f t="shared" si="10"/>
        <v>2.61</v>
      </c>
      <c r="W227" s="42">
        <v>2.03</v>
      </c>
      <c r="X227" s="14">
        <v>0</v>
      </c>
      <c r="Y227" s="14">
        <v>0.92</v>
      </c>
      <c r="Z227" s="14">
        <v>0.34</v>
      </c>
      <c r="AA227" s="14">
        <v>1.64</v>
      </c>
      <c r="AB227" s="14">
        <v>0</v>
      </c>
      <c r="AC227" s="14">
        <v>0</v>
      </c>
      <c r="AD227" s="14">
        <f>'[2]Диаг-ка ВДГО'!H128</f>
        <v>0.9254156259232401</v>
      </c>
      <c r="AE227" s="15">
        <f>C227-(D227+E227+F227+H227+J227+L227+M227+N227+O227+P227+Q227+R227+S227+T227+U227+V227+Y227+Z227+AA227+AB227+I227+X227+AC227+K227+AD227)</f>
        <v>3.2045843740767594</v>
      </c>
      <c r="AF227" s="16" t="e">
        <f>#REF!+AE227</f>
        <v>#REF!</v>
      </c>
      <c r="AG227" s="17">
        <f>C227-SUM(D227:AE227)+G227+W227</f>
        <v>0</v>
      </c>
      <c r="AH227" s="13">
        <v>1.5</v>
      </c>
      <c r="AI227" s="1"/>
      <c r="AJ227" s="1" t="e">
        <f>(C227+#REF!)*#REF!</f>
        <v>#REF!</v>
      </c>
      <c r="AK227" s="1"/>
      <c r="AL227" s="1"/>
      <c r="AM227" s="1"/>
      <c r="AN227" s="1"/>
      <c r="AO227" s="1"/>
      <c r="AP227" s="1"/>
      <c r="AQ227" s="1"/>
      <c r="AR227" s="1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:56" s="19" customFormat="1" ht="15">
      <c r="A228" s="11">
        <v>226</v>
      </c>
      <c r="B228" s="41" t="s">
        <v>258</v>
      </c>
      <c r="C228" s="14">
        <v>12.57</v>
      </c>
      <c r="D228" s="14">
        <v>0</v>
      </c>
      <c r="E228" s="14">
        <v>0.34</v>
      </c>
      <c r="F228" s="14">
        <v>0</v>
      </c>
      <c r="G228" s="42">
        <v>0.58</v>
      </c>
      <c r="H228" s="14">
        <f t="shared" si="12"/>
        <v>3.675</v>
      </c>
      <c r="I228" s="14">
        <v>0.51</v>
      </c>
      <c r="J228" s="14">
        <v>0.75</v>
      </c>
      <c r="K228" s="14">
        <v>0</v>
      </c>
      <c r="L228" s="14">
        <v>0.19</v>
      </c>
      <c r="M228" s="14">
        <v>0</v>
      </c>
      <c r="N228" s="14">
        <v>0.16</v>
      </c>
      <c r="O228" s="14">
        <v>0</v>
      </c>
      <c r="P228" s="14">
        <v>0.1</v>
      </c>
      <c r="Q228" s="14">
        <v>0.04</v>
      </c>
      <c r="R228" s="14">
        <v>0</v>
      </c>
      <c r="S228" s="14">
        <v>0</v>
      </c>
      <c r="T228" s="14">
        <v>0</v>
      </c>
      <c r="U228" s="14">
        <v>0.43</v>
      </c>
      <c r="V228" s="14">
        <f t="shared" si="10"/>
        <v>2.61</v>
      </c>
      <c r="W228" s="42">
        <v>2.03</v>
      </c>
      <c r="X228" s="14">
        <v>0</v>
      </c>
      <c r="Y228" s="14">
        <v>0.92</v>
      </c>
      <c r="Z228" s="14">
        <v>0.34</v>
      </c>
      <c r="AA228" s="14">
        <v>1.64</v>
      </c>
      <c r="AB228" s="14">
        <v>0</v>
      </c>
      <c r="AC228" s="14">
        <v>0</v>
      </c>
      <c r="AD228" s="14">
        <f>'[2]Диаг-ка ВДГО'!H129</f>
        <v>0.8614704158426862</v>
      </c>
      <c r="AE228" s="15">
        <f>C228-(D228+E228+F228+H228+J228+L228+M228+N228+O228+P228+Q228+R228+S228+T228+U228+V228+Y228+Z228+AA228+AB228+I228+X228+AC228+K228+AD228)</f>
        <v>0.0035295841573130815</v>
      </c>
      <c r="AF228" s="16" t="e">
        <f>#REF!+AE228</f>
        <v>#REF!</v>
      </c>
      <c r="AG228" s="17">
        <f>C228-SUM(D228:AE228)+G228+W228</f>
        <v>0</v>
      </c>
      <c r="AH228" s="13">
        <v>3.75</v>
      </c>
      <c r="AI228" s="1"/>
      <c r="AJ228" s="1" t="e">
        <f>(C228+#REF!)*#REF!</f>
        <v>#REF!</v>
      </c>
      <c r="AK228" s="1"/>
      <c r="AL228" s="1"/>
      <c r="AM228" s="1"/>
      <c r="AN228" s="1"/>
      <c r="AO228" s="1"/>
      <c r="AP228" s="1"/>
      <c r="AQ228" s="1"/>
      <c r="AR228" s="1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</row>
    <row r="229" spans="1:56" s="19" customFormat="1" ht="15">
      <c r="A229" s="11">
        <v>227</v>
      </c>
      <c r="B229" s="41" t="s">
        <v>259</v>
      </c>
      <c r="C229" s="14">
        <v>12.57</v>
      </c>
      <c r="D229" s="14">
        <v>0</v>
      </c>
      <c r="E229" s="14">
        <v>0.34</v>
      </c>
      <c r="F229" s="14">
        <v>0</v>
      </c>
      <c r="G229" s="42">
        <v>0.58</v>
      </c>
      <c r="H229" s="14">
        <f t="shared" si="12"/>
        <v>3.675</v>
      </c>
      <c r="I229" s="14">
        <v>0.44</v>
      </c>
      <c r="J229" s="14">
        <v>0.75</v>
      </c>
      <c r="K229" s="14">
        <v>0</v>
      </c>
      <c r="L229" s="14">
        <v>0.19</v>
      </c>
      <c r="M229" s="14">
        <v>0</v>
      </c>
      <c r="N229" s="14">
        <v>0.16</v>
      </c>
      <c r="O229" s="14">
        <v>0</v>
      </c>
      <c r="P229" s="14">
        <v>0.1</v>
      </c>
      <c r="Q229" s="14">
        <v>0.04</v>
      </c>
      <c r="R229" s="14">
        <v>0</v>
      </c>
      <c r="S229" s="14">
        <v>0</v>
      </c>
      <c r="T229" s="14">
        <v>0</v>
      </c>
      <c r="U229" s="14">
        <v>0.43</v>
      </c>
      <c r="V229" s="14">
        <f t="shared" si="10"/>
        <v>2.61</v>
      </c>
      <c r="W229" s="42">
        <v>2.03</v>
      </c>
      <c r="X229" s="14">
        <v>0</v>
      </c>
      <c r="Y229" s="14">
        <v>0.92</v>
      </c>
      <c r="Z229" s="14">
        <v>0.34</v>
      </c>
      <c r="AA229" s="14">
        <v>1.64</v>
      </c>
      <c r="AB229" s="14">
        <v>0</v>
      </c>
      <c r="AC229" s="14">
        <v>0</v>
      </c>
      <c r="AD229" s="14">
        <f>'[2]Диаг-ка ВДГО'!H130</f>
        <v>0.9312533108466038</v>
      </c>
      <c r="AE229" s="15">
        <f>C229-(D229+E229+F229+H229+J229+L229+M229+N229+O229+P229+Q229+R229+S229+T229+U229+V229+Y229+Z229+AA229+AB229+I229+X229+AC229+K229+AD229)</f>
        <v>0.0037466891533970426</v>
      </c>
      <c r="AF229" s="16" t="e">
        <f>#REF!+AE229</f>
        <v>#REF!</v>
      </c>
      <c r="AG229" s="17">
        <f>C229-SUM(D229:AE229)+G229+W229</f>
        <v>0</v>
      </c>
      <c r="AH229" s="13">
        <v>3.75</v>
      </c>
      <c r="AI229" s="1"/>
      <c r="AJ229" s="1" t="e">
        <f>(C229+#REF!)*#REF!</f>
        <v>#REF!</v>
      </c>
      <c r="AK229" s="1"/>
      <c r="AL229" s="1"/>
      <c r="AM229" s="1"/>
      <c r="AN229" s="1"/>
      <c r="AO229" s="1"/>
      <c r="AP229" s="1"/>
      <c r="AQ229" s="1"/>
      <c r="AR229" s="1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</row>
    <row r="230" spans="1:56" s="19" customFormat="1" ht="15">
      <c r="A230" s="11">
        <v>228</v>
      </c>
      <c r="B230" s="41" t="s">
        <v>260</v>
      </c>
      <c r="C230" s="14">
        <v>12.57</v>
      </c>
      <c r="D230" s="14">
        <v>0</v>
      </c>
      <c r="E230" s="14">
        <v>0.34</v>
      </c>
      <c r="F230" s="14">
        <v>0</v>
      </c>
      <c r="G230" s="42">
        <v>0.58</v>
      </c>
      <c r="H230" s="14">
        <f t="shared" si="12"/>
        <v>3.675</v>
      </c>
      <c r="I230" s="14">
        <v>0.47</v>
      </c>
      <c r="J230" s="14">
        <v>0.75</v>
      </c>
      <c r="K230" s="14">
        <v>0</v>
      </c>
      <c r="L230" s="14">
        <v>0.19</v>
      </c>
      <c r="M230" s="14">
        <v>0</v>
      </c>
      <c r="N230" s="14">
        <v>0.16</v>
      </c>
      <c r="O230" s="14">
        <v>0</v>
      </c>
      <c r="P230" s="14">
        <v>0.1</v>
      </c>
      <c r="Q230" s="14">
        <v>0.04</v>
      </c>
      <c r="R230" s="14">
        <v>0</v>
      </c>
      <c r="S230" s="14">
        <v>0</v>
      </c>
      <c r="T230" s="14">
        <v>0</v>
      </c>
      <c r="U230" s="14">
        <v>0.43</v>
      </c>
      <c r="V230" s="14">
        <f t="shared" si="10"/>
        <v>2.61</v>
      </c>
      <c r="W230" s="42">
        <v>2.03</v>
      </c>
      <c r="X230" s="14">
        <v>0</v>
      </c>
      <c r="Y230" s="14">
        <v>0.92</v>
      </c>
      <c r="Z230" s="14">
        <v>0.34</v>
      </c>
      <c r="AA230" s="14">
        <v>1.64</v>
      </c>
      <c r="AB230" s="14">
        <v>0</v>
      </c>
      <c r="AC230" s="14">
        <v>0</v>
      </c>
      <c r="AD230" s="14">
        <f>'[2]Диаг-ка ВДГО'!H131</f>
        <v>0.902723050352957</v>
      </c>
      <c r="AE230" s="15">
        <f>C230-(D230+E230+F230+H230+J230+L230+M230+N230+O230+P230+Q230+R230+S230+T230+U230+V230+Y230+Z230+AA230+AB230+I230+X230+AC230+K230+AD230)</f>
        <v>0.002276949647042059</v>
      </c>
      <c r="AF230" s="16" t="e">
        <f>#REF!+AE230</f>
        <v>#REF!</v>
      </c>
      <c r="AG230" s="17">
        <f>C230-SUM(D230:AE230)+G230+W230</f>
        <v>0</v>
      </c>
      <c r="AH230" s="13">
        <v>3.75</v>
      </c>
      <c r="AI230" s="1"/>
      <c r="AJ230" s="1" t="e">
        <f>(C230+#REF!)*#REF!</f>
        <v>#REF!</v>
      </c>
      <c r="AK230" s="1"/>
      <c r="AL230" s="1"/>
      <c r="AM230" s="1"/>
      <c r="AN230" s="1"/>
      <c r="AO230" s="1"/>
      <c r="AP230" s="1"/>
      <c r="AQ230" s="1"/>
      <c r="AR230" s="1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</row>
    <row r="231" spans="1:56" s="19" customFormat="1" ht="15">
      <c r="A231" s="11">
        <v>229</v>
      </c>
      <c r="B231" s="41" t="s">
        <v>261</v>
      </c>
      <c r="C231" s="14">
        <v>20.4</v>
      </c>
      <c r="D231" s="14">
        <v>0</v>
      </c>
      <c r="E231" s="14">
        <v>0.34</v>
      </c>
      <c r="F231" s="14">
        <v>1</v>
      </c>
      <c r="G231" s="42">
        <v>0</v>
      </c>
      <c r="H231" s="14">
        <v>3.21</v>
      </c>
      <c r="I231" s="14">
        <v>0</v>
      </c>
      <c r="J231" s="14">
        <v>0.79</v>
      </c>
      <c r="K231" s="14">
        <v>0.22</v>
      </c>
      <c r="L231" s="14">
        <v>0.11</v>
      </c>
      <c r="M231" s="14">
        <v>0.54</v>
      </c>
      <c r="N231" s="14">
        <v>0</v>
      </c>
      <c r="O231" s="14">
        <v>0.14</v>
      </c>
      <c r="P231" s="14">
        <v>0.1</v>
      </c>
      <c r="Q231" s="14">
        <v>0.04</v>
      </c>
      <c r="R231" s="14">
        <v>2.08</v>
      </c>
      <c r="S231" s="14">
        <v>0</v>
      </c>
      <c r="T231" s="14">
        <v>0.04</v>
      </c>
      <c r="U231" s="14">
        <v>0.94</v>
      </c>
      <c r="V231" s="14">
        <f t="shared" si="10"/>
        <v>1.62</v>
      </c>
      <c r="W231" s="42">
        <v>1.62</v>
      </c>
      <c r="X231" s="14">
        <v>0.44</v>
      </c>
      <c r="Y231" s="14">
        <v>1.22</v>
      </c>
      <c r="Z231" s="14">
        <v>0.34</v>
      </c>
      <c r="AA231" s="14">
        <v>2.2</v>
      </c>
      <c r="AB231" s="14">
        <v>0</v>
      </c>
      <c r="AC231" s="14">
        <v>0.02</v>
      </c>
      <c r="AD231" s="14">
        <v>0</v>
      </c>
      <c r="AE231" s="15">
        <f>C231-(D231+E231+F231+H231+J231+L231+M231+N231+O231+P231+Q231+R231+S231+T231+U231+V231+Y231+Z231+AA231+AB231+I231+X231+AC231+K231+AD231)</f>
        <v>5.009999999999998</v>
      </c>
      <c r="AF231" s="16" t="e">
        <f>#REF!+AE231</f>
        <v>#REF!</v>
      </c>
      <c r="AG231" s="17">
        <f>C231-SUM(D231:AE231)+G231+W231</f>
        <v>2.6645352591003757E-15</v>
      </c>
      <c r="AH231" s="18">
        <v>3.21</v>
      </c>
      <c r="AI231" s="1"/>
      <c r="AJ231" s="1" t="e">
        <f>(C231+#REF!)*#REF!</f>
        <v>#REF!</v>
      </c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</row>
    <row r="232" spans="1:56" s="19" customFormat="1" ht="15">
      <c r="A232" s="11">
        <v>230</v>
      </c>
      <c r="B232" s="41" t="s">
        <v>262</v>
      </c>
      <c r="C232" s="14">
        <v>12.57</v>
      </c>
      <c r="D232" s="14">
        <v>0</v>
      </c>
      <c r="E232" s="14">
        <v>0.34</v>
      </c>
      <c r="F232" s="14">
        <v>0</v>
      </c>
      <c r="G232" s="42">
        <v>0.58</v>
      </c>
      <c r="H232" s="14">
        <f>AH232-AH232*2%</f>
        <v>3.6847999999999996</v>
      </c>
      <c r="I232" s="14">
        <v>0.07</v>
      </c>
      <c r="J232" s="14">
        <v>0.75</v>
      </c>
      <c r="K232" s="14">
        <v>0</v>
      </c>
      <c r="L232" s="14">
        <v>0.19</v>
      </c>
      <c r="M232" s="14">
        <v>0.54</v>
      </c>
      <c r="N232" s="14">
        <v>0.16</v>
      </c>
      <c r="O232" s="14">
        <v>0</v>
      </c>
      <c r="P232" s="14">
        <v>0.1</v>
      </c>
      <c r="Q232" s="14">
        <v>0.04</v>
      </c>
      <c r="R232" s="14">
        <v>0</v>
      </c>
      <c r="S232" s="14">
        <v>0</v>
      </c>
      <c r="T232" s="14">
        <v>0</v>
      </c>
      <c r="U232" s="14">
        <v>0.43</v>
      </c>
      <c r="V232" s="14">
        <f t="shared" si="10"/>
        <v>2.61</v>
      </c>
      <c r="W232" s="42">
        <v>2.03</v>
      </c>
      <c r="X232" s="14">
        <v>0</v>
      </c>
      <c r="Y232" s="14">
        <v>0.92</v>
      </c>
      <c r="Z232" s="14">
        <v>0.34</v>
      </c>
      <c r="AA232" s="14">
        <v>1.64</v>
      </c>
      <c r="AB232" s="14">
        <v>0</v>
      </c>
      <c r="AC232" s="14">
        <v>0</v>
      </c>
      <c r="AD232" s="14">
        <f>'[2]Диаг-ка ВДГО'!H132</f>
        <v>0.752794956049753</v>
      </c>
      <c r="AE232" s="15">
        <f>C232-(D232+E232+F232+H232+J232+L232+M232+N232+O232+P232+Q232+R232+S232+T232+U232+V232+Y232+Z232+AA232+AB232+I232+X232+AC232+K232+AD232)</f>
        <v>0.002405043950247432</v>
      </c>
      <c r="AF232" s="16" t="e">
        <f>#REF!+AE232</f>
        <v>#REF!</v>
      </c>
      <c r="AG232" s="17">
        <f>C232-SUM(D232:AE232)+G232+W232</f>
        <v>0</v>
      </c>
      <c r="AH232" s="13">
        <v>3.76</v>
      </c>
      <c r="AI232" s="1"/>
      <c r="AJ232" s="1" t="e">
        <f>(C232+#REF!)*#REF!</f>
        <v>#REF!</v>
      </c>
      <c r="AK232" s="1"/>
      <c r="AL232" s="1"/>
      <c r="AM232" s="1"/>
      <c r="AN232" s="1"/>
      <c r="AO232" s="1"/>
      <c r="AP232" s="1"/>
      <c r="AQ232" s="1"/>
      <c r="AR232" s="1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</row>
    <row r="233" spans="1:56" s="19" customFormat="1" ht="15">
      <c r="A233" s="11">
        <v>231</v>
      </c>
      <c r="B233" s="41" t="s">
        <v>263</v>
      </c>
      <c r="C233" s="14">
        <v>12.57</v>
      </c>
      <c r="D233" s="14">
        <v>1.07</v>
      </c>
      <c r="E233" s="14">
        <v>0.34</v>
      </c>
      <c r="F233" s="14">
        <v>0</v>
      </c>
      <c r="G233" s="42">
        <v>0.58</v>
      </c>
      <c r="H233" s="14">
        <f>AH233-AH233*2%</f>
        <v>3.675</v>
      </c>
      <c r="I233" s="14">
        <v>0.3</v>
      </c>
      <c r="J233" s="14">
        <v>0.75</v>
      </c>
      <c r="K233" s="14">
        <v>0</v>
      </c>
      <c r="L233" s="14">
        <v>0.19</v>
      </c>
      <c r="M233" s="14">
        <v>0</v>
      </c>
      <c r="N233" s="14">
        <v>0.16</v>
      </c>
      <c r="O233" s="14">
        <v>0</v>
      </c>
      <c r="P233" s="14">
        <v>0.1</v>
      </c>
      <c r="Q233" s="14">
        <v>0.04</v>
      </c>
      <c r="R233" s="14">
        <v>0</v>
      </c>
      <c r="S233" s="14">
        <v>0</v>
      </c>
      <c r="T233" s="14">
        <v>0</v>
      </c>
      <c r="U233" s="14">
        <v>0.43</v>
      </c>
      <c r="V233" s="14">
        <f t="shared" si="10"/>
        <v>2.61</v>
      </c>
      <c r="W233" s="42">
        <v>2.03</v>
      </c>
      <c r="X233" s="14">
        <v>0</v>
      </c>
      <c r="Y233" s="14">
        <v>0.92</v>
      </c>
      <c r="Z233" s="14">
        <v>0.34</v>
      </c>
      <c r="AA233" s="14">
        <v>1.64</v>
      </c>
      <c r="AB233" s="14">
        <v>0</v>
      </c>
      <c r="AC233" s="14">
        <v>0</v>
      </c>
      <c r="AD233" s="14">
        <v>0</v>
      </c>
      <c r="AE233" s="15">
        <f>C233-(D233+E233+F233+H233+J233+L233+M233+N233+O233+P233+Q233+R233+S233+T233+U233+V233+Y233+Z233+AA233+AB233+I233+X233+AC233+K233+AD233)</f>
        <v>0.004999999999999005</v>
      </c>
      <c r="AF233" s="16" t="e">
        <f>#REF!+AE233</f>
        <v>#REF!</v>
      </c>
      <c r="AG233" s="17">
        <f>C233-SUM(D233:AE233)+G233+W233</f>
        <v>0</v>
      </c>
      <c r="AH233" s="13">
        <v>3.75</v>
      </c>
      <c r="AI233" s="1"/>
      <c r="AJ233" s="1" t="e">
        <f>(C233+#REF!)*#REF!</f>
        <v>#REF!</v>
      </c>
      <c r="AK233" s="1"/>
      <c r="AL233" s="1"/>
      <c r="AM233" s="1"/>
      <c r="AN233" s="1"/>
      <c r="AO233" s="1"/>
      <c r="AP233" s="1"/>
      <c r="AQ233" s="1"/>
      <c r="AR233" s="1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</row>
    <row r="234" spans="1:56" s="19" customFormat="1" ht="15">
      <c r="A234" s="11">
        <v>232</v>
      </c>
      <c r="B234" s="41" t="s">
        <v>264</v>
      </c>
      <c r="C234" s="14">
        <v>12.57</v>
      </c>
      <c r="D234" s="14">
        <v>0</v>
      </c>
      <c r="E234" s="14">
        <v>0.34</v>
      </c>
      <c r="F234" s="14">
        <v>0</v>
      </c>
      <c r="G234" s="42">
        <v>0.58</v>
      </c>
      <c r="H234" s="14">
        <f>AH234-AH234*2%</f>
        <v>3.6946</v>
      </c>
      <c r="I234" s="14">
        <v>0.07</v>
      </c>
      <c r="J234" s="14">
        <v>0.75</v>
      </c>
      <c r="K234" s="14">
        <v>0</v>
      </c>
      <c r="L234" s="14">
        <v>0.19</v>
      </c>
      <c r="M234" s="14">
        <v>0.54</v>
      </c>
      <c r="N234" s="14">
        <v>0.16</v>
      </c>
      <c r="O234" s="14">
        <v>0</v>
      </c>
      <c r="P234" s="14">
        <v>0.1</v>
      </c>
      <c r="Q234" s="14">
        <v>0.04</v>
      </c>
      <c r="R234" s="14">
        <v>0</v>
      </c>
      <c r="S234" s="14">
        <v>0</v>
      </c>
      <c r="T234" s="14">
        <v>0</v>
      </c>
      <c r="U234" s="14">
        <v>0.43</v>
      </c>
      <c r="V234" s="14">
        <f t="shared" si="10"/>
        <v>2.61</v>
      </c>
      <c r="W234" s="42">
        <v>2.03</v>
      </c>
      <c r="X234" s="14">
        <v>0</v>
      </c>
      <c r="Y234" s="14">
        <v>0.92</v>
      </c>
      <c r="Z234" s="14">
        <v>0.34</v>
      </c>
      <c r="AA234" s="14">
        <v>1.64</v>
      </c>
      <c r="AB234" s="14">
        <v>0</v>
      </c>
      <c r="AC234" s="14">
        <v>0</v>
      </c>
      <c r="AD234" s="14">
        <f>'[2]Диаг-ка ВДГО'!H133</f>
        <v>0.7447423644454774</v>
      </c>
      <c r="AE234" s="15">
        <f>C234-(D234+E234+F234+H234+J234+L234+M234+N234+O234+P234+Q234+R234+S234+T234+U234+V234+Y234+Z234+AA234+AB234+I234+X234+AC234+K234+AD234)</f>
        <v>0.0006576355545231394</v>
      </c>
      <c r="AF234" s="16" t="e">
        <f>#REF!+AE234</f>
        <v>#REF!</v>
      </c>
      <c r="AG234" s="17">
        <f>C234-SUM(D234:AE234)+G234+W234</f>
        <v>0</v>
      </c>
      <c r="AH234" s="13">
        <v>3.77</v>
      </c>
      <c r="AI234" s="1"/>
      <c r="AJ234" s="1" t="e">
        <f>(C234+#REF!)*#REF!</f>
        <v>#REF!</v>
      </c>
      <c r="AK234" s="1"/>
      <c r="AL234" s="1"/>
      <c r="AM234" s="1"/>
      <c r="AN234" s="1"/>
      <c r="AO234" s="1"/>
      <c r="AP234" s="1"/>
      <c r="AQ234" s="1"/>
      <c r="AR234" s="1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</row>
    <row r="235" spans="1:56" s="19" customFormat="1" ht="15">
      <c r="A235" s="11">
        <v>233</v>
      </c>
      <c r="B235" s="41" t="s">
        <v>265</v>
      </c>
      <c r="C235" s="14">
        <v>16.23</v>
      </c>
      <c r="D235" s="14">
        <v>1.71</v>
      </c>
      <c r="E235" s="14">
        <v>0.34</v>
      </c>
      <c r="F235" s="14">
        <v>0</v>
      </c>
      <c r="G235" s="42">
        <v>0.58</v>
      </c>
      <c r="H235" s="14">
        <v>4.52</v>
      </c>
      <c r="I235" s="14">
        <v>0</v>
      </c>
      <c r="J235" s="14">
        <v>0.74</v>
      </c>
      <c r="K235" s="14">
        <v>0.15</v>
      </c>
      <c r="L235" s="14">
        <v>0.19</v>
      </c>
      <c r="M235" s="14">
        <v>0</v>
      </c>
      <c r="N235" s="14">
        <v>0.16</v>
      </c>
      <c r="O235" s="14">
        <v>0</v>
      </c>
      <c r="P235" s="14">
        <v>0.1</v>
      </c>
      <c r="Q235" s="14">
        <v>0.04</v>
      </c>
      <c r="R235" s="14">
        <v>0</v>
      </c>
      <c r="S235" s="14">
        <v>0</v>
      </c>
      <c r="T235" s="14">
        <v>0</v>
      </c>
      <c r="U235" s="14">
        <v>0.43</v>
      </c>
      <c r="V235" s="14">
        <f t="shared" si="10"/>
        <v>2.61</v>
      </c>
      <c r="W235" s="42">
        <v>2.03</v>
      </c>
      <c r="X235" s="14">
        <v>0</v>
      </c>
      <c r="Y235" s="14">
        <v>0.92</v>
      </c>
      <c r="Z235" s="14">
        <v>0.34</v>
      </c>
      <c r="AA235" s="14">
        <v>1.64</v>
      </c>
      <c r="AB235" s="14">
        <v>0</v>
      </c>
      <c r="AC235" s="14">
        <v>0</v>
      </c>
      <c r="AD235" s="14">
        <v>0</v>
      </c>
      <c r="AE235" s="15">
        <f>C235-(D235+E235+F235+H235+J235+L235+M235+N235+O235+P235+Q235+R235+S235+T235+U235+V235+Y235+Z235+AA235+AB235+I235+X235+AC235+K235+AD235)</f>
        <v>2.34</v>
      </c>
      <c r="AF235" s="16" t="e">
        <f>#REF!+AE235</f>
        <v>#REF!</v>
      </c>
      <c r="AG235" s="17">
        <f>C235-SUM(D235:AE235)+G235+W235</f>
        <v>3.9968028886505635E-15</v>
      </c>
      <c r="AH235" s="13">
        <v>4.52</v>
      </c>
      <c r="AI235" s="1"/>
      <c r="AJ235" s="1" t="e">
        <f>(C235+#REF!)*#REF!</f>
        <v>#REF!</v>
      </c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</row>
    <row r="236" spans="1:56" s="19" customFormat="1" ht="15">
      <c r="A236" s="11">
        <v>234</v>
      </c>
      <c r="B236" s="41" t="s">
        <v>266</v>
      </c>
      <c r="C236" s="14">
        <v>14.77</v>
      </c>
      <c r="D236" s="14">
        <v>1.35</v>
      </c>
      <c r="E236" s="14">
        <v>0.34</v>
      </c>
      <c r="F236" s="14">
        <v>0</v>
      </c>
      <c r="G236" s="42">
        <v>0.58</v>
      </c>
      <c r="H236" s="14">
        <f aca="true" t="shared" si="13" ref="H236:H241">AH236-AH236*2%</f>
        <v>2.7342</v>
      </c>
      <c r="I236" s="14">
        <v>0</v>
      </c>
      <c r="J236" s="14">
        <v>0.55</v>
      </c>
      <c r="K236" s="14">
        <v>0</v>
      </c>
      <c r="L236" s="14">
        <v>0.19</v>
      </c>
      <c r="M236" s="14">
        <v>0</v>
      </c>
      <c r="N236" s="14">
        <v>0.16</v>
      </c>
      <c r="O236" s="14">
        <v>0</v>
      </c>
      <c r="P236" s="14">
        <v>0.1</v>
      </c>
      <c r="Q236" s="14">
        <v>0.04</v>
      </c>
      <c r="R236" s="14">
        <v>0</v>
      </c>
      <c r="S236" s="14">
        <v>0</v>
      </c>
      <c r="T236" s="14">
        <v>0</v>
      </c>
      <c r="U236" s="14">
        <v>0.43</v>
      </c>
      <c r="V236" s="14">
        <f t="shared" si="10"/>
        <v>2.61</v>
      </c>
      <c r="W236" s="42">
        <v>2.03</v>
      </c>
      <c r="X236" s="14">
        <v>0</v>
      </c>
      <c r="Y236" s="14">
        <v>0.92</v>
      </c>
      <c r="Z236" s="14">
        <v>0.34</v>
      </c>
      <c r="AA236" s="14">
        <v>1.64</v>
      </c>
      <c r="AB236" s="14">
        <v>0</v>
      </c>
      <c r="AC236" s="14">
        <v>0</v>
      </c>
      <c r="AD236" s="14">
        <f>'[2]Диаг-ка ВДГО'!H135</f>
        <v>0.9197611439889594</v>
      </c>
      <c r="AE236" s="15">
        <f>C236-(D236+E236+F236+H236+J236+L236+M236+N236+O236+P236+Q236+R236+S236+T236+U236+V236+Y236+Z236+AA236+AB236+I236+X236+AC236+K236+AD236)</f>
        <v>2.4460388560110413</v>
      </c>
      <c r="AF236" s="16" t="e">
        <f>#REF!+AE236</f>
        <v>#REF!</v>
      </c>
      <c r="AG236" s="17">
        <f>C236-SUM(D236:AE236)+G236+W236</f>
        <v>0</v>
      </c>
      <c r="AH236" s="13">
        <v>2.79</v>
      </c>
      <c r="AI236" s="1"/>
      <c r="AJ236" s="1" t="e">
        <f>(C236+#REF!)*#REF!</f>
        <v>#REF!</v>
      </c>
      <c r="AK236" s="1"/>
      <c r="AL236" s="1"/>
      <c r="AM236" s="1"/>
      <c r="AN236" s="1"/>
      <c r="AO236" s="1"/>
      <c r="AP236" s="1"/>
      <c r="AQ236" s="1"/>
      <c r="AR236" s="1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</row>
    <row r="237" spans="1:56" s="19" customFormat="1" ht="15">
      <c r="A237" s="11">
        <v>235</v>
      </c>
      <c r="B237" s="41" t="s">
        <v>267</v>
      </c>
      <c r="C237" s="14">
        <v>12.57</v>
      </c>
      <c r="D237" s="14">
        <v>0</v>
      </c>
      <c r="E237" s="14">
        <v>0.34</v>
      </c>
      <c r="F237" s="14">
        <v>0</v>
      </c>
      <c r="G237" s="42">
        <v>0.58</v>
      </c>
      <c r="H237" s="14">
        <f t="shared" si="13"/>
        <v>3.675</v>
      </c>
      <c r="I237" s="14">
        <v>0.07</v>
      </c>
      <c r="J237" s="14">
        <v>0.66</v>
      </c>
      <c r="K237" s="14">
        <v>0</v>
      </c>
      <c r="L237" s="14">
        <v>0.19</v>
      </c>
      <c r="M237" s="14">
        <v>0.54</v>
      </c>
      <c r="N237" s="14">
        <v>0.16</v>
      </c>
      <c r="O237" s="14">
        <v>0</v>
      </c>
      <c r="P237" s="14">
        <v>0.1</v>
      </c>
      <c r="Q237" s="14">
        <v>0.04</v>
      </c>
      <c r="R237" s="14">
        <v>0</v>
      </c>
      <c r="S237" s="14">
        <v>0</v>
      </c>
      <c r="T237" s="14">
        <v>0</v>
      </c>
      <c r="U237" s="14">
        <v>0.43</v>
      </c>
      <c r="V237" s="14">
        <f t="shared" si="10"/>
        <v>2.61</v>
      </c>
      <c r="W237" s="42">
        <v>2.03</v>
      </c>
      <c r="X237" s="14">
        <v>0</v>
      </c>
      <c r="Y237" s="14">
        <v>0.92</v>
      </c>
      <c r="Z237" s="14">
        <v>0.34</v>
      </c>
      <c r="AA237" s="14">
        <v>1.64</v>
      </c>
      <c r="AB237" s="14">
        <v>0</v>
      </c>
      <c r="AC237" s="14">
        <v>0</v>
      </c>
      <c r="AD237" s="14">
        <f>'[2]Диаг-ка ВДГО'!H136</f>
        <v>0.8524324110359022</v>
      </c>
      <c r="AE237" s="15">
        <f>C237-(D237+E237+F237+H237+J237+L237+M237+N237+O237+P237+Q237+R237+S237+T237+U237+V237+Y237+Z237+AA237+AB237+I237+X237+AC237+K237+AD237)</f>
        <v>0.002567588964097922</v>
      </c>
      <c r="AF237" s="16" t="e">
        <f>#REF!+AE237</f>
        <v>#REF!</v>
      </c>
      <c r="AG237" s="17">
        <f>C237-SUM(D237:AE237)+G237+W237</f>
        <v>0</v>
      </c>
      <c r="AH237" s="13">
        <v>3.75</v>
      </c>
      <c r="AI237" s="1"/>
      <c r="AJ237" s="1" t="e">
        <f>(C237+#REF!)*#REF!</f>
        <v>#REF!</v>
      </c>
      <c r="AK237" s="1"/>
      <c r="AL237" s="1"/>
      <c r="AM237" s="1"/>
      <c r="AN237" s="1"/>
      <c r="AO237" s="1"/>
      <c r="AP237" s="1"/>
      <c r="AQ237" s="1"/>
      <c r="AR237" s="1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</row>
    <row r="238" spans="1:56" s="19" customFormat="1" ht="15">
      <c r="A238" s="11">
        <v>236</v>
      </c>
      <c r="B238" s="41" t="s">
        <v>268</v>
      </c>
      <c r="C238" s="14">
        <v>11.75</v>
      </c>
      <c r="D238" s="14">
        <v>0.63</v>
      </c>
      <c r="E238" s="14">
        <v>0.34</v>
      </c>
      <c r="F238" s="14">
        <v>0</v>
      </c>
      <c r="G238" s="42">
        <v>0.58</v>
      </c>
      <c r="H238" s="14">
        <f t="shared" si="13"/>
        <v>2.6558</v>
      </c>
      <c r="I238" s="14">
        <v>0</v>
      </c>
      <c r="J238" s="14">
        <v>0.28</v>
      </c>
      <c r="K238" s="14">
        <v>0</v>
      </c>
      <c r="L238" s="14">
        <v>0.19</v>
      </c>
      <c r="M238" s="14">
        <v>0</v>
      </c>
      <c r="N238" s="14">
        <v>0.16</v>
      </c>
      <c r="O238" s="14">
        <v>0</v>
      </c>
      <c r="P238" s="14">
        <v>0</v>
      </c>
      <c r="Q238" s="14">
        <v>0.04</v>
      </c>
      <c r="R238" s="14">
        <v>0</v>
      </c>
      <c r="S238" s="14">
        <v>0</v>
      </c>
      <c r="T238" s="14">
        <v>0</v>
      </c>
      <c r="U238" s="14">
        <v>0.43</v>
      </c>
      <c r="V238" s="14">
        <f t="shared" si="10"/>
        <v>2.61</v>
      </c>
      <c r="W238" s="42">
        <v>2.03</v>
      </c>
      <c r="X238" s="14">
        <v>0</v>
      </c>
      <c r="Y238" s="14">
        <v>0.92</v>
      </c>
      <c r="Z238" s="14">
        <v>0.34</v>
      </c>
      <c r="AA238" s="14">
        <v>1.64</v>
      </c>
      <c r="AB238" s="14">
        <v>0</v>
      </c>
      <c r="AC238" s="14">
        <v>0</v>
      </c>
      <c r="AD238" s="14">
        <f>'[2]Диаг-ка ВДГО'!H137</f>
        <v>0.916279409907125</v>
      </c>
      <c r="AE238" s="15">
        <f>C238-(D238+E238+F238+H238+J238+L238+M238+N238+O238+P238+Q238+R238+S238+T238+U238+V238+Y238+Z238+AA238+AB238+I238+X238+AC238+K238+AD238)</f>
        <v>0.5979205900928743</v>
      </c>
      <c r="AF238" s="16" t="e">
        <f>#REF!+AE238</f>
        <v>#REF!</v>
      </c>
      <c r="AG238" s="17">
        <f>C238-SUM(D238:AE238)+G238+W238</f>
        <v>0</v>
      </c>
      <c r="AH238" s="13">
        <v>2.71</v>
      </c>
      <c r="AI238" s="1"/>
      <c r="AJ238" s="1" t="e">
        <f>(C238+#REF!)*#REF!</f>
        <v>#REF!</v>
      </c>
      <c r="AK238" s="1"/>
      <c r="AL238" s="1"/>
      <c r="AM238" s="1"/>
      <c r="AN238" s="1"/>
      <c r="AO238" s="1"/>
      <c r="AP238" s="1"/>
      <c r="AQ238" s="1"/>
      <c r="AR238" s="1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</row>
    <row r="239" spans="1:56" s="19" customFormat="1" ht="15">
      <c r="A239" s="11">
        <v>237</v>
      </c>
      <c r="B239" s="41" t="s">
        <v>269</v>
      </c>
      <c r="C239" s="14">
        <v>12.57</v>
      </c>
      <c r="D239" s="14">
        <v>0</v>
      </c>
      <c r="E239" s="14">
        <v>0.34</v>
      </c>
      <c r="F239" s="14">
        <v>0</v>
      </c>
      <c r="G239" s="42">
        <v>0</v>
      </c>
      <c r="H239" s="14">
        <f t="shared" si="13"/>
        <v>3.675</v>
      </c>
      <c r="I239" s="14">
        <v>1.05</v>
      </c>
      <c r="J239" s="14">
        <v>0.75</v>
      </c>
      <c r="K239" s="14">
        <v>0</v>
      </c>
      <c r="L239" s="14">
        <v>0.19</v>
      </c>
      <c r="M239" s="14">
        <v>0</v>
      </c>
      <c r="N239" s="14">
        <v>0.16</v>
      </c>
      <c r="O239" s="14">
        <v>0</v>
      </c>
      <c r="P239" s="14">
        <v>0.1</v>
      </c>
      <c r="Q239" s="14">
        <v>0.04</v>
      </c>
      <c r="R239" s="14">
        <v>0</v>
      </c>
      <c r="S239" s="14">
        <v>0</v>
      </c>
      <c r="T239" s="14">
        <v>0</v>
      </c>
      <c r="U239" s="14">
        <v>0.43</v>
      </c>
      <c r="V239" s="14">
        <f t="shared" si="10"/>
        <v>2.03</v>
      </c>
      <c r="W239" s="42">
        <v>2.03</v>
      </c>
      <c r="X239" s="14">
        <v>0</v>
      </c>
      <c r="Y239" s="14">
        <v>0.92</v>
      </c>
      <c r="Z239" s="14">
        <v>0.34</v>
      </c>
      <c r="AA239" s="14">
        <v>1.64</v>
      </c>
      <c r="AB239" s="14">
        <v>0</v>
      </c>
      <c r="AC239" s="14">
        <v>0</v>
      </c>
      <c r="AD239" s="14">
        <f>'[2]Диаг-ка ВДГО'!H138</f>
        <v>0.9083192298161533</v>
      </c>
      <c r="AE239" s="15">
        <f>C239-(D239+E239+F239+H239+J239+L239+M239+N239+O239+P239+Q239+R239+S239+T239+U239+V239+Y239+Z239+AA239+AB239+I239+X239+AC239+K239+AD239)</f>
        <v>-0.0033192298161530687</v>
      </c>
      <c r="AF239" s="16" t="e">
        <f>#REF!+AE239</f>
        <v>#REF!</v>
      </c>
      <c r="AG239" s="17">
        <f>C239-SUM(D239:AE239)+G239+W239</f>
        <v>0</v>
      </c>
      <c r="AH239" s="13">
        <v>3.75</v>
      </c>
      <c r="AI239" s="1"/>
      <c r="AJ239" s="1" t="e">
        <f>(C239+#REF!)*#REF!</f>
        <v>#REF!</v>
      </c>
      <c r="AK239" s="1"/>
      <c r="AL239" s="1"/>
      <c r="AM239" s="1"/>
      <c r="AN239" s="1"/>
      <c r="AO239" s="1"/>
      <c r="AP239" s="1"/>
      <c r="AQ239" s="1"/>
      <c r="AR239" s="1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</row>
    <row r="240" spans="1:56" s="19" customFormat="1" ht="15">
      <c r="A240" s="11">
        <v>238</v>
      </c>
      <c r="B240" s="41" t="s">
        <v>270</v>
      </c>
      <c r="C240" s="14">
        <v>12.57</v>
      </c>
      <c r="D240" s="14">
        <v>0</v>
      </c>
      <c r="E240" s="14">
        <v>0.34</v>
      </c>
      <c r="F240" s="14">
        <v>0</v>
      </c>
      <c r="G240" s="42">
        <v>0</v>
      </c>
      <c r="H240" s="14">
        <f t="shared" si="13"/>
        <v>3.675</v>
      </c>
      <c r="I240" s="14">
        <v>1.2</v>
      </c>
      <c r="J240" s="14">
        <v>0.75</v>
      </c>
      <c r="K240" s="14">
        <v>0</v>
      </c>
      <c r="L240" s="14">
        <v>0.19</v>
      </c>
      <c r="M240" s="14">
        <v>0</v>
      </c>
      <c r="N240" s="14">
        <v>0.16</v>
      </c>
      <c r="O240" s="14">
        <v>0</v>
      </c>
      <c r="P240" s="14">
        <v>0.1</v>
      </c>
      <c r="Q240" s="14">
        <v>0.04</v>
      </c>
      <c r="R240" s="14">
        <v>0</v>
      </c>
      <c r="S240" s="14">
        <v>0</v>
      </c>
      <c r="T240" s="14">
        <v>0</v>
      </c>
      <c r="U240" s="14">
        <v>0.43</v>
      </c>
      <c r="V240" s="14">
        <f t="shared" si="10"/>
        <v>2.03</v>
      </c>
      <c r="W240" s="42">
        <v>2.03</v>
      </c>
      <c r="X240" s="14">
        <v>0</v>
      </c>
      <c r="Y240" s="14">
        <v>0.92</v>
      </c>
      <c r="Z240" s="14">
        <v>0.34</v>
      </c>
      <c r="AA240" s="14">
        <v>1.64</v>
      </c>
      <c r="AB240" s="14">
        <v>0</v>
      </c>
      <c r="AC240" s="14">
        <v>0</v>
      </c>
      <c r="AD240" s="14">
        <f>'[2]Диаг-ка ВДГО'!H139</f>
        <v>0.7547599646014597</v>
      </c>
      <c r="AE240" s="15">
        <f>C240-(D240+E240+F240+H240+J240+L240+M240+N240+O240+P240+Q240+R240+S240+T240+U240+V240+Y240+Z240+AA240+AB240+I240+X240+AC240+K240+AD240)</f>
        <v>0.00024003539854078326</v>
      </c>
      <c r="AF240" s="16" t="e">
        <f>#REF!+AE240</f>
        <v>#REF!</v>
      </c>
      <c r="AG240" s="17">
        <f>C240-SUM(D240:AE240)+G240+W240</f>
        <v>0</v>
      </c>
      <c r="AH240" s="13">
        <v>3.75</v>
      </c>
      <c r="AI240" s="1"/>
      <c r="AJ240" s="1" t="e">
        <f>(C240+#REF!)*#REF!</f>
        <v>#REF!</v>
      </c>
      <c r="AK240" s="1"/>
      <c r="AL240" s="1"/>
      <c r="AM240" s="1"/>
      <c r="AN240" s="1"/>
      <c r="AO240" s="1"/>
      <c r="AP240" s="1"/>
      <c r="AQ240" s="1"/>
      <c r="AR240" s="1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</row>
    <row r="241" spans="1:36" ht="15">
      <c r="A241" s="11">
        <v>239</v>
      </c>
      <c r="B241" s="41" t="s">
        <v>271</v>
      </c>
      <c r="C241" s="14">
        <v>10.27</v>
      </c>
      <c r="D241" s="14">
        <v>0</v>
      </c>
      <c r="E241" s="14">
        <v>0.34</v>
      </c>
      <c r="F241" s="14">
        <v>0</v>
      </c>
      <c r="G241" s="42">
        <v>0</v>
      </c>
      <c r="H241" s="14">
        <f t="shared" si="13"/>
        <v>2.7538</v>
      </c>
      <c r="I241" s="14">
        <v>0.06</v>
      </c>
      <c r="J241" s="14">
        <v>0.41</v>
      </c>
      <c r="K241" s="14">
        <v>0</v>
      </c>
      <c r="L241" s="14">
        <v>0.19</v>
      </c>
      <c r="M241" s="14">
        <v>0</v>
      </c>
      <c r="N241" s="14">
        <v>0.16</v>
      </c>
      <c r="O241" s="14">
        <v>0</v>
      </c>
      <c r="P241" s="14">
        <v>0</v>
      </c>
      <c r="Q241" s="14">
        <v>0.04</v>
      </c>
      <c r="R241" s="14">
        <v>0</v>
      </c>
      <c r="S241" s="14">
        <v>0</v>
      </c>
      <c r="T241" s="14">
        <v>0</v>
      </c>
      <c r="U241" s="14">
        <v>0.35</v>
      </c>
      <c r="V241" s="14">
        <f t="shared" si="10"/>
        <v>2.03</v>
      </c>
      <c r="W241" s="42">
        <v>2.03</v>
      </c>
      <c r="X241" s="14">
        <v>0</v>
      </c>
      <c r="Y241" s="14">
        <v>0.85</v>
      </c>
      <c r="Z241" s="14">
        <v>0.34</v>
      </c>
      <c r="AA241" s="14">
        <v>1.64</v>
      </c>
      <c r="AB241" s="14">
        <v>0</v>
      </c>
      <c r="AC241" s="14">
        <v>0</v>
      </c>
      <c r="AD241" s="14">
        <f>'[2]Диаг-ка ВДГО'!H140</f>
        <v>1.1054928131416837</v>
      </c>
      <c r="AE241" s="15">
        <f>C241-(D241+E241+F241+H241+J241+L241+M241+N241+O241+P241+Q241+R241+S241+T241+U241+V241+Y241+Z241+AA241+AB241+I241+X241+AC241+K241+AD241)</f>
        <v>0.0007071868583157226</v>
      </c>
      <c r="AF241" s="16" t="e">
        <f>#REF!+AE241</f>
        <v>#REF!</v>
      </c>
      <c r="AG241" s="17">
        <f>C241-SUM(D241:AE241)+G241+W241</f>
        <v>0</v>
      </c>
      <c r="AH241" s="13">
        <v>2.81</v>
      </c>
      <c r="AJ241" s="1" t="e">
        <f>(C241+#REF!)*#REF!</f>
        <v>#REF!</v>
      </c>
    </row>
    <row r="242" spans="1:44" ht="15">
      <c r="A242" s="11">
        <v>240</v>
      </c>
      <c r="B242" s="41" t="s">
        <v>272</v>
      </c>
      <c r="C242" s="14">
        <v>17.57</v>
      </c>
      <c r="D242" s="14">
        <v>1.71</v>
      </c>
      <c r="E242" s="14">
        <v>0.34</v>
      </c>
      <c r="F242" s="14">
        <v>0</v>
      </c>
      <c r="G242" s="42">
        <v>0.58</v>
      </c>
      <c r="H242" s="14">
        <v>4.52</v>
      </c>
      <c r="I242" s="14">
        <v>0</v>
      </c>
      <c r="J242" s="14">
        <v>0.75</v>
      </c>
      <c r="K242" s="14">
        <v>0.26</v>
      </c>
      <c r="L242" s="14">
        <v>0.19</v>
      </c>
      <c r="M242" s="14">
        <v>0.54</v>
      </c>
      <c r="N242" s="14">
        <v>0.16</v>
      </c>
      <c r="O242" s="14">
        <v>0</v>
      </c>
      <c r="P242" s="14">
        <v>0.1</v>
      </c>
      <c r="Q242" s="14">
        <v>0.04</v>
      </c>
      <c r="R242" s="14">
        <v>0</v>
      </c>
      <c r="S242" s="14">
        <v>0</v>
      </c>
      <c r="T242" s="14">
        <v>0</v>
      </c>
      <c r="U242" s="14">
        <v>0.43</v>
      </c>
      <c r="V242" s="14">
        <f t="shared" si="10"/>
        <v>2.61</v>
      </c>
      <c r="W242" s="42">
        <v>2.03</v>
      </c>
      <c r="X242" s="14">
        <v>0</v>
      </c>
      <c r="Y242" s="14">
        <v>0.92</v>
      </c>
      <c r="Z242" s="14">
        <v>0.34</v>
      </c>
      <c r="AA242" s="14">
        <v>1.64</v>
      </c>
      <c r="AB242" s="14">
        <v>0</v>
      </c>
      <c r="AC242" s="14">
        <v>0</v>
      </c>
      <c r="AD242" s="14">
        <v>0</v>
      </c>
      <c r="AE242" s="15">
        <f>C242-(D242+E242+F242+H242+J242+L242+M242+N242+O242+P242+Q242+R242+S242+T242+U242+V242+Y242+Z242+AA242+AB242+I242+X242+AC242+K242+AD242)</f>
        <v>3.0200000000000014</v>
      </c>
      <c r="AF242" s="16" t="e">
        <f>#REF!+AE242</f>
        <v>#REF!</v>
      </c>
      <c r="AG242" s="17">
        <f>C242-SUM(D242:AE242)+G242+W242</f>
        <v>0</v>
      </c>
      <c r="AH242" s="13">
        <v>4.52</v>
      </c>
      <c r="AJ242" s="1" t="e">
        <f>(C242+#REF!)*#REF!</f>
        <v>#REF!</v>
      </c>
      <c r="AK242" s="3"/>
      <c r="AL242" s="3"/>
      <c r="AM242" s="3"/>
      <c r="AN242" s="3"/>
      <c r="AO242" s="3"/>
      <c r="AP242" s="3"/>
      <c r="AQ242" s="3"/>
      <c r="AR242" s="3"/>
    </row>
    <row r="243" spans="1:36" ht="15">
      <c r="A243" s="11">
        <v>241</v>
      </c>
      <c r="B243" s="41" t="s">
        <v>273</v>
      </c>
      <c r="C243" s="14">
        <v>12.37</v>
      </c>
      <c r="D243" s="14">
        <v>1.25</v>
      </c>
      <c r="E243" s="14">
        <v>0.34</v>
      </c>
      <c r="F243" s="14">
        <v>0</v>
      </c>
      <c r="G243" s="42">
        <v>0.58</v>
      </c>
      <c r="H243" s="14">
        <f>AH243-AH243*2%</f>
        <v>2.9497999999999998</v>
      </c>
      <c r="I243" s="14">
        <v>0</v>
      </c>
      <c r="J243" s="14">
        <v>0.8</v>
      </c>
      <c r="K243" s="14">
        <v>0</v>
      </c>
      <c r="L243" s="14">
        <v>0.19</v>
      </c>
      <c r="M243" s="14">
        <v>0</v>
      </c>
      <c r="N243" s="14">
        <v>0.16</v>
      </c>
      <c r="O243" s="14">
        <v>0</v>
      </c>
      <c r="P243" s="14">
        <v>0</v>
      </c>
      <c r="Q243" s="14">
        <v>0.04</v>
      </c>
      <c r="R243" s="14">
        <v>0</v>
      </c>
      <c r="S243" s="14">
        <v>0</v>
      </c>
      <c r="T243" s="14">
        <v>0</v>
      </c>
      <c r="U243" s="14">
        <v>0.43</v>
      </c>
      <c r="V243" s="14">
        <f t="shared" si="10"/>
        <v>2.61</v>
      </c>
      <c r="W243" s="42">
        <v>2.03</v>
      </c>
      <c r="X243" s="14">
        <v>0</v>
      </c>
      <c r="Y243" s="14">
        <v>0.92</v>
      </c>
      <c r="Z243" s="14">
        <v>0.34</v>
      </c>
      <c r="AA243" s="14">
        <v>1.64</v>
      </c>
      <c r="AB243" s="14">
        <v>0</v>
      </c>
      <c r="AC243" s="14">
        <v>0</v>
      </c>
      <c r="AD243" s="14">
        <v>0</v>
      </c>
      <c r="AE243" s="15">
        <f>C243-(D243+E243+F243+H243+J243+L243+M243+N243+O243+P243+Q243+R243+S243+T243+U243+V243+Y243+Z243+AA243+AB243+I243+X243+AC243+K243+AD243)</f>
        <v>0.7001999999999988</v>
      </c>
      <c r="AF243" s="16" t="e">
        <f>#REF!+AE243</f>
        <v>#REF!</v>
      </c>
      <c r="AG243" s="17">
        <f>C243-SUM(D243:AE243)+G243+W243</f>
        <v>0</v>
      </c>
      <c r="AH243" s="13">
        <v>3.01</v>
      </c>
      <c r="AJ243" s="1" t="e">
        <f>(C243+#REF!)*#REF!</f>
        <v>#REF!</v>
      </c>
    </row>
    <row r="244" spans="1:44" ht="15">
      <c r="A244" s="11">
        <v>242</v>
      </c>
      <c r="B244" s="41" t="s">
        <v>274</v>
      </c>
      <c r="C244" s="14">
        <v>16.36</v>
      </c>
      <c r="D244" s="14">
        <v>1.91</v>
      </c>
      <c r="E244" s="14">
        <v>0.34</v>
      </c>
      <c r="F244" s="14">
        <v>0</v>
      </c>
      <c r="G244" s="42">
        <v>0.58</v>
      </c>
      <c r="H244" s="14">
        <v>4.55</v>
      </c>
      <c r="I244" s="14">
        <v>0</v>
      </c>
      <c r="J244" s="14">
        <v>0.73</v>
      </c>
      <c r="K244" s="14">
        <v>0.44</v>
      </c>
      <c r="L244" s="14">
        <v>0.19</v>
      </c>
      <c r="M244" s="14">
        <v>0</v>
      </c>
      <c r="N244" s="14">
        <v>0.16</v>
      </c>
      <c r="O244" s="14">
        <v>0</v>
      </c>
      <c r="P244" s="14">
        <v>0</v>
      </c>
      <c r="Q244" s="14">
        <v>0.04</v>
      </c>
      <c r="R244" s="14">
        <v>0</v>
      </c>
      <c r="S244" s="14">
        <v>0</v>
      </c>
      <c r="T244" s="14">
        <v>0</v>
      </c>
      <c r="U244" s="14">
        <v>0.43</v>
      </c>
      <c r="V244" s="14">
        <f t="shared" si="10"/>
        <v>2.61</v>
      </c>
      <c r="W244" s="42">
        <v>2.03</v>
      </c>
      <c r="X244" s="14">
        <v>0</v>
      </c>
      <c r="Y244" s="14">
        <v>0.92</v>
      </c>
      <c r="Z244" s="14">
        <v>0.34</v>
      </c>
      <c r="AA244" s="14">
        <v>1.64</v>
      </c>
      <c r="AB244" s="14">
        <v>0</v>
      </c>
      <c r="AC244" s="14">
        <v>0</v>
      </c>
      <c r="AD244" s="14">
        <v>0</v>
      </c>
      <c r="AE244" s="15">
        <f>C244-(D244+E244+F244+H244+J244+L244+M244+N244+O244+P244+Q244+R244+S244+T244+U244+V244+Y244+Z244+AA244+AB244+I244+X244+AC244+K244+AD244)</f>
        <v>2.0600000000000005</v>
      </c>
      <c r="AF244" s="16" t="e">
        <f>#REF!+AE244</f>
        <v>#REF!</v>
      </c>
      <c r="AG244" s="17">
        <f>C244-SUM(D244:AE244)+G244+W244</f>
        <v>0</v>
      </c>
      <c r="AH244" s="13">
        <v>4.55</v>
      </c>
      <c r="AJ244" s="1" t="e">
        <f>(C244+#REF!)*#REF!</f>
        <v>#REF!</v>
      </c>
      <c r="AK244" s="3"/>
      <c r="AL244" s="3"/>
      <c r="AM244" s="3"/>
      <c r="AN244" s="3"/>
      <c r="AO244" s="3"/>
      <c r="AP244" s="3"/>
      <c r="AQ244" s="3"/>
      <c r="AR244" s="3"/>
    </row>
    <row r="245" spans="1:36" ht="15">
      <c r="A245" s="11">
        <v>243</v>
      </c>
      <c r="B245" s="41" t="s">
        <v>275</v>
      </c>
      <c r="C245" s="14">
        <v>11.22</v>
      </c>
      <c r="D245" s="14">
        <v>0</v>
      </c>
      <c r="E245" s="14">
        <v>0.34</v>
      </c>
      <c r="F245" s="14">
        <v>0</v>
      </c>
      <c r="G245" s="42">
        <v>0.58</v>
      </c>
      <c r="H245" s="14">
        <f>AH245-AH245*2%</f>
        <v>3.3614</v>
      </c>
      <c r="I245" s="14">
        <v>0.07</v>
      </c>
      <c r="J245" s="14">
        <v>0.48</v>
      </c>
      <c r="K245" s="14">
        <v>0</v>
      </c>
      <c r="L245" s="14">
        <v>0.19</v>
      </c>
      <c r="M245" s="14">
        <v>0.54</v>
      </c>
      <c r="N245" s="14">
        <v>0.16</v>
      </c>
      <c r="O245" s="14">
        <v>0</v>
      </c>
      <c r="P245" s="14">
        <v>0.1</v>
      </c>
      <c r="Q245" s="14">
        <v>0.04</v>
      </c>
      <c r="R245" s="14">
        <v>0</v>
      </c>
      <c r="S245" s="14">
        <v>0</v>
      </c>
      <c r="T245" s="14">
        <v>0</v>
      </c>
      <c r="U245" s="14">
        <v>0.43</v>
      </c>
      <c r="V245" s="14">
        <f t="shared" si="10"/>
        <v>2.61</v>
      </c>
      <c r="W245" s="42">
        <v>2.03</v>
      </c>
      <c r="X245" s="14">
        <v>0</v>
      </c>
      <c r="Y245" s="14">
        <v>0.92</v>
      </c>
      <c r="Z245" s="14">
        <v>0.34</v>
      </c>
      <c r="AA245" s="14">
        <v>1.64</v>
      </c>
      <c r="AB245" s="14">
        <v>0</v>
      </c>
      <c r="AC245" s="14">
        <v>0</v>
      </c>
      <c r="AD245" s="14">
        <v>0</v>
      </c>
      <c r="AE245" s="15">
        <f>C245-(D245+E245+F245+H245+J245+L245+M245+N245+O245+P245+Q245+R245+S245+T245+U245+V245+Y245+Z245+AA245+AB245+I245+X245+AC245+K245+AD245)</f>
        <v>-0.00140000000000029</v>
      </c>
      <c r="AF245" s="16" t="e">
        <f>#REF!+AE245</f>
        <v>#REF!</v>
      </c>
      <c r="AG245" s="17">
        <f>C245-SUM(D245:AE245)+G245+W245</f>
        <v>0</v>
      </c>
      <c r="AH245" s="13">
        <v>3.43</v>
      </c>
      <c r="AJ245" s="1" t="e">
        <f>(C245+#REF!)*#REF!</f>
        <v>#REF!</v>
      </c>
    </row>
    <row r="246" spans="1:36" ht="15">
      <c r="A246" s="11">
        <v>244</v>
      </c>
      <c r="B246" s="41" t="s">
        <v>276</v>
      </c>
      <c r="C246" s="14">
        <v>12.18</v>
      </c>
      <c r="D246" s="14">
        <v>0.92</v>
      </c>
      <c r="E246" s="14">
        <v>0.34</v>
      </c>
      <c r="F246" s="14">
        <v>0</v>
      </c>
      <c r="G246" s="42">
        <v>0.58</v>
      </c>
      <c r="H246" s="14">
        <f>AH246-AH246*2%</f>
        <v>3.2242</v>
      </c>
      <c r="I246" s="14">
        <v>0</v>
      </c>
      <c r="J246" s="14">
        <v>0.5</v>
      </c>
      <c r="K246" s="14">
        <v>0</v>
      </c>
      <c r="L246" s="14">
        <v>0.19</v>
      </c>
      <c r="M246" s="14">
        <v>0</v>
      </c>
      <c r="N246" s="14">
        <v>0.16</v>
      </c>
      <c r="O246" s="14">
        <v>0</v>
      </c>
      <c r="P246" s="14">
        <v>0</v>
      </c>
      <c r="Q246" s="14">
        <v>0.04</v>
      </c>
      <c r="R246" s="14">
        <v>0</v>
      </c>
      <c r="S246" s="14">
        <v>0</v>
      </c>
      <c r="T246" s="14">
        <v>0</v>
      </c>
      <c r="U246" s="14">
        <v>0.43</v>
      </c>
      <c r="V246" s="14">
        <f t="shared" si="10"/>
        <v>2.61</v>
      </c>
      <c r="W246" s="42">
        <v>2.03</v>
      </c>
      <c r="X246" s="14">
        <v>0</v>
      </c>
      <c r="Y246" s="14">
        <v>0.92</v>
      </c>
      <c r="Z246" s="14">
        <v>0.34</v>
      </c>
      <c r="AA246" s="14">
        <v>1.64</v>
      </c>
      <c r="AB246" s="14">
        <v>0</v>
      </c>
      <c r="AC246" s="14">
        <v>0</v>
      </c>
      <c r="AD246" s="14">
        <v>0</v>
      </c>
      <c r="AE246" s="15">
        <f>C246-(D246+E246+F246+H246+J246+L246+M246+N246+O246+P246+Q246+R246+S246+T246+U246+V246+Y246+Z246+AA246+AB246+I246+X246+AC246+K246+AD246)</f>
        <v>0.8657999999999983</v>
      </c>
      <c r="AF246" s="16" t="e">
        <f>#REF!+AE246</f>
        <v>#REF!</v>
      </c>
      <c r="AG246" s="17">
        <f>C246-SUM(D246:AE246)+G246+W246</f>
        <v>0</v>
      </c>
      <c r="AH246" s="13">
        <v>3.29</v>
      </c>
      <c r="AJ246" s="1" t="e">
        <f>(C246+#REF!)*#REF!</f>
        <v>#REF!</v>
      </c>
    </row>
    <row r="247" spans="1:36" ht="15">
      <c r="A247" s="11">
        <v>245</v>
      </c>
      <c r="B247" s="41" t="s">
        <v>277</v>
      </c>
      <c r="C247" s="14">
        <v>12.57</v>
      </c>
      <c r="D247" s="14">
        <v>0</v>
      </c>
      <c r="E247" s="14">
        <v>0.34</v>
      </c>
      <c r="F247" s="14">
        <v>0</v>
      </c>
      <c r="G247" s="42">
        <v>0.58</v>
      </c>
      <c r="H247" s="14">
        <f>AH247-AH247*2%</f>
        <v>3.675</v>
      </c>
      <c r="I247" s="14">
        <v>0.84</v>
      </c>
      <c r="J247" s="14">
        <v>0.75</v>
      </c>
      <c r="K247" s="14">
        <v>0</v>
      </c>
      <c r="L247" s="14">
        <v>0.19</v>
      </c>
      <c r="M247" s="14">
        <v>0.54</v>
      </c>
      <c r="N247" s="14">
        <v>0.16</v>
      </c>
      <c r="O247" s="14">
        <v>0</v>
      </c>
      <c r="P247" s="14">
        <v>0.1</v>
      </c>
      <c r="Q247" s="14">
        <v>0.04</v>
      </c>
      <c r="R247" s="14">
        <v>0</v>
      </c>
      <c r="S247" s="14">
        <v>0</v>
      </c>
      <c r="T247" s="14">
        <v>0</v>
      </c>
      <c r="U247" s="14">
        <v>0.43</v>
      </c>
      <c r="V247" s="14">
        <f t="shared" si="10"/>
        <v>2.61</v>
      </c>
      <c r="W247" s="42">
        <v>2.03</v>
      </c>
      <c r="X247" s="14">
        <v>0</v>
      </c>
      <c r="Y247" s="14">
        <v>0.92</v>
      </c>
      <c r="Z247" s="14">
        <v>0.34</v>
      </c>
      <c r="AA247" s="14">
        <v>1.64</v>
      </c>
      <c r="AB247" s="14">
        <v>0</v>
      </c>
      <c r="AC247" s="14">
        <v>0</v>
      </c>
      <c r="AD247" s="14">
        <v>0</v>
      </c>
      <c r="AE247" s="15">
        <f>C247-(D247+E247+F247+H247+J247+L247+M247+N247+O247+P247+Q247+R247+S247+T247+U247+V247+Y247+Z247+AA247+AB247+I247+X247+AC247+K247+AD247)</f>
        <v>-0.004999999999999005</v>
      </c>
      <c r="AF247" s="16" t="e">
        <f>#REF!+AE247</f>
        <v>#REF!</v>
      </c>
      <c r="AG247" s="17">
        <f>C247-SUM(D247:AE247)+G247+W247</f>
        <v>0</v>
      </c>
      <c r="AH247" s="13">
        <v>3.75</v>
      </c>
      <c r="AJ247" s="1" t="e">
        <f>(C247+#REF!)*#REF!</f>
        <v>#REF!</v>
      </c>
    </row>
    <row r="248" spans="1:44" ht="15">
      <c r="A248" s="11">
        <v>246</v>
      </c>
      <c r="B248" s="41" t="s">
        <v>278</v>
      </c>
      <c r="C248" s="14">
        <v>10.98</v>
      </c>
      <c r="D248" s="14">
        <v>0</v>
      </c>
      <c r="E248" s="14">
        <v>0</v>
      </c>
      <c r="F248" s="14">
        <v>0</v>
      </c>
      <c r="G248" s="42">
        <v>0</v>
      </c>
      <c r="H248" s="14">
        <v>3</v>
      </c>
      <c r="I248" s="14">
        <v>0</v>
      </c>
      <c r="J248" s="14">
        <v>0.5</v>
      </c>
      <c r="K248" s="14">
        <v>0</v>
      </c>
      <c r="L248" s="14">
        <v>0.19</v>
      </c>
      <c r="M248" s="14">
        <v>0</v>
      </c>
      <c r="N248" s="14">
        <v>0.16</v>
      </c>
      <c r="O248" s="14">
        <v>0</v>
      </c>
      <c r="P248" s="14">
        <v>0</v>
      </c>
      <c r="Q248" s="14">
        <v>0.04</v>
      </c>
      <c r="R248" s="14">
        <v>0</v>
      </c>
      <c r="S248" s="14">
        <v>0</v>
      </c>
      <c r="T248" s="14">
        <v>0</v>
      </c>
      <c r="U248" s="14">
        <v>0.43</v>
      </c>
      <c r="V248" s="14">
        <f t="shared" si="10"/>
        <v>2.03</v>
      </c>
      <c r="W248" s="42">
        <v>2.03</v>
      </c>
      <c r="X248" s="14">
        <v>0</v>
      </c>
      <c r="Y248" s="14">
        <v>0.92</v>
      </c>
      <c r="Z248" s="14">
        <v>0.34</v>
      </c>
      <c r="AA248" s="14">
        <v>1.64</v>
      </c>
      <c r="AB248" s="14">
        <v>0</v>
      </c>
      <c r="AC248" s="14">
        <v>0</v>
      </c>
      <c r="AD248" s="14">
        <v>0.67</v>
      </c>
      <c r="AE248" s="15">
        <f>C248-(D248+E248+F248+H248+J248+L248+M248+N248+O248+P248+Q248+R248+S248+T248+U248+V248+Y248+Z248+AA248+AB248+I248+X248+AC248+K248+AD248)</f>
        <v>1.0600000000000005</v>
      </c>
      <c r="AF248" s="16" t="e">
        <f>#REF!+AE248</f>
        <v>#REF!</v>
      </c>
      <c r="AG248" s="17">
        <f>C248-SUM(D248:AE248)+G248+W248</f>
        <v>0</v>
      </c>
      <c r="AH248" s="13">
        <v>3</v>
      </c>
      <c r="AJ248" s="1" t="e">
        <f>(C248+#REF!)*#REF!</f>
        <v>#REF!</v>
      </c>
      <c r="AK248" s="3"/>
      <c r="AL248" s="3"/>
      <c r="AM248" s="3"/>
      <c r="AN248" s="3"/>
      <c r="AO248" s="3"/>
      <c r="AP248" s="3"/>
      <c r="AQ248" s="3"/>
      <c r="AR248" s="3"/>
    </row>
    <row r="249" spans="1:36" ht="15">
      <c r="A249" s="11">
        <v>247</v>
      </c>
      <c r="B249" s="41" t="s">
        <v>279</v>
      </c>
      <c r="C249" s="14">
        <v>12.57</v>
      </c>
      <c r="D249" s="14">
        <v>0</v>
      </c>
      <c r="E249" s="14">
        <v>0</v>
      </c>
      <c r="F249" s="14">
        <v>0</v>
      </c>
      <c r="G249" s="42">
        <v>0</v>
      </c>
      <c r="H249" s="14">
        <f aca="true" t="shared" si="14" ref="H249:H285">AH249-AH249*2%</f>
        <v>3.675</v>
      </c>
      <c r="I249" s="14">
        <v>1.62</v>
      </c>
      <c r="J249" s="14">
        <v>0.75</v>
      </c>
      <c r="K249" s="14">
        <v>0</v>
      </c>
      <c r="L249" s="14">
        <v>0.19</v>
      </c>
      <c r="M249" s="14">
        <v>0</v>
      </c>
      <c r="N249" s="14">
        <v>0.16</v>
      </c>
      <c r="O249" s="14">
        <v>0</v>
      </c>
      <c r="P249" s="14">
        <v>0.1</v>
      </c>
      <c r="Q249" s="14">
        <v>0.04</v>
      </c>
      <c r="R249" s="14">
        <v>0</v>
      </c>
      <c r="S249" s="14">
        <v>0</v>
      </c>
      <c r="T249" s="14">
        <v>0</v>
      </c>
      <c r="U249" s="14">
        <v>0.43</v>
      </c>
      <c r="V249" s="14">
        <f t="shared" si="10"/>
        <v>2.03</v>
      </c>
      <c r="W249" s="42">
        <v>2.03</v>
      </c>
      <c r="X249" s="14">
        <v>0</v>
      </c>
      <c r="Y249" s="14">
        <v>0.92</v>
      </c>
      <c r="Z249" s="14">
        <v>0.34</v>
      </c>
      <c r="AA249" s="14">
        <v>1.64</v>
      </c>
      <c r="AB249" s="14">
        <v>0</v>
      </c>
      <c r="AC249" s="14">
        <v>0</v>
      </c>
      <c r="AD249" s="14">
        <f>'[2]Диаг-ка ВДГО'!H148</f>
        <v>0.6762283821232032</v>
      </c>
      <c r="AE249" s="15">
        <f>C249-(D249+E249+F249+H249+J249+L249+M249+N249+O249+P249+Q249+R249+S249+T249+U249+V249+Y249+Z249+AA249+AB249+I249+X249+AC249+K249+AD249)</f>
        <v>-0.0012283821232017544</v>
      </c>
      <c r="AF249" s="16" t="e">
        <f>#REF!+AE249</f>
        <v>#REF!</v>
      </c>
      <c r="AG249" s="17">
        <f>C249-SUM(D249:AE249)+G249+W249</f>
        <v>0</v>
      </c>
      <c r="AH249" s="13">
        <v>3.75</v>
      </c>
      <c r="AJ249" s="1" t="e">
        <f>(C249+#REF!)*#REF!</f>
        <v>#REF!</v>
      </c>
    </row>
    <row r="250" spans="1:36" ht="15">
      <c r="A250" s="11">
        <v>248</v>
      </c>
      <c r="B250" s="41" t="s">
        <v>280</v>
      </c>
      <c r="C250" s="14">
        <v>16.02</v>
      </c>
      <c r="D250" s="14">
        <v>0.56</v>
      </c>
      <c r="E250" s="14">
        <v>0</v>
      </c>
      <c r="F250" s="14">
        <v>0</v>
      </c>
      <c r="G250" s="42">
        <v>0</v>
      </c>
      <c r="H250" s="14">
        <f t="shared" si="14"/>
        <v>1.5876000000000001</v>
      </c>
      <c r="I250" s="14">
        <v>0</v>
      </c>
      <c r="J250" s="14">
        <v>0.5800000000000001</v>
      </c>
      <c r="K250" s="14">
        <v>0</v>
      </c>
      <c r="L250" s="14">
        <v>0.19</v>
      </c>
      <c r="M250" s="14">
        <v>0</v>
      </c>
      <c r="N250" s="14">
        <v>0.16</v>
      </c>
      <c r="O250" s="14">
        <v>0</v>
      </c>
      <c r="P250" s="14">
        <v>0.1</v>
      </c>
      <c r="Q250" s="14">
        <v>0.04</v>
      </c>
      <c r="R250" s="14">
        <v>0</v>
      </c>
      <c r="S250" s="14">
        <v>0</v>
      </c>
      <c r="T250" s="14">
        <v>0</v>
      </c>
      <c r="U250" s="14">
        <v>0.43</v>
      </c>
      <c r="V250" s="14">
        <f t="shared" si="10"/>
        <v>2.03</v>
      </c>
      <c r="W250" s="42">
        <v>2.03</v>
      </c>
      <c r="X250" s="14">
        <v>0</v>
      </c>
      <c r="Y250" s="14">
        <v>0.92</v>
      </c>
      <c r="Z250" s="14">
        <v>0.34</v>
      </c>
      <c r="AA250" s="14">
        <v>1.64</v>
      </c>
      <c r="AB250" s="14">
        <v>0</v>
      </c>
      <c r="AC250" s="14">
        <v>0</v>
      </c>
      <c r="AD250" s="14">
        <f>'[2]Диаг-ка ВДГО'!H149</f>
        <v>0.9220892820004648</v>
      </c>
      <c r="AE250" s="15">
        <f>C250-(D250+E250+F250+H250+J250+L250+M250+N250+O250+P250+Q250+R250+S250+T250+U250+V250+Y250+Z250+AA250+AB250+I250+X250+AC250+K250+AD250)</f>
        <v>6.520310717999534</v>
      </c>
      <c r="AF250" s="16" t="e">
        <f>#REF!+AE250</f>
        <v>#REF!</v>
      </c>
      <c r="AG250" s="17">
        <f>C250-SUM(D250:AE250)+G250+W250</f>
        <v>0</v>
      </c>
      <c r="AH250" s="13">
        <v>1.62</v>
      </c>
      <c r="AJ250" s="1" t="e">
        <f>(C250+#REF!)*#REF!</f>
        <v>#REF!</v>
      </c>
    </row>
    <row r="251" spans="1:36" ht="15">
      <c r="A251" s="11">
        <v>249</v>
      </c>
      <c r="B251" s="41" t="s">
        <v>281</v>
      </c>
      <c r="C251" s="14">
        <v>12.57</v>
      </c>
      <c r="D251" s="14">
        <v>0</v>
      </c>
      <c r="E251" s="14">
        <v>0</v>
      </c>
      <c r="F251" s="14">
        <v>0</v>
      </c>
      <c r="G251" s="42">
        <v>0</v>
      </c>
      <c r="H251" s="14">
        <f t="shared" si="14"/>
        <v>3.675</v>
      </c>
      <c r="I251" s="14">
        <v>1.33</v>
      </c>
      <c r="J251" s="14">
        <v>0.75</v>
      </c>
      <c r="K251" s="14">
        <v>0</v>
      </c>
      <c r="L251" s="14">
        <v>0.19</v>
      </c>
      <c r="M251" s="14">
        <v>0</v>
      </c>
      <c r="N251" s="14">
        <v>0.16</v>
      </c>
      <c r="O251" s="14">
        <v>0</v>
      </c>
      <c r="P251" s="14">
        <v>0.1</v>
      </c>
      <c r="Q251" s="14">
        <v>0.04</v>
      </c>
      <c r="R251" s="14">
        <v>0</v>
      </c>
      <c r="S251" s="14">
        <v>0</v>
      </c>
      <c r="T251" s="14">
        <v>0</v>
      </c>
      <c r="U251" s="14">
        <v>0.43</v>
      </c>
      <c r="V251" s="14">
        <f t="shared" si="10"/>
        <v>2.03</v>
      </c>
      <c r="W251" s="42">
        <v>2.03</v>
      </c>
      <c r="X251" s="14">
        <v>0</v>
      </c>
      <c r="Y251" s="14">
        <v>0.92</v>
      </c>
      <c r="Z251" s="14">
        <v>0.34</v>
      </c>
      <c r="AA251" s="14">
        <v>1.64</v>
      </c>
      <c r="AB251" s="14">
        <v>0</v>
      </c>
      <c r="AC251" s="14">
        <v>0</v>
      </c>
      <c r="AD251" s="14">
        <f>'[2]Диаг-ка ВДГО'!H150</f>
        <v>0.9690846908469085</v>
      </c>
      <c r="AE251" s="15">
        <f>C251-(D251+E251+F251+H251+J251+L251+M251+N251+O251+P251+Q251+R251+S251+T251+U251+V251+Y251+Z251+AA251+AB251+I251+X251+AC251+K251+AD251)</f>
        <v>-0.004084690846909211</v>
      </c>
      <c r="AF251" s="16" t="e">
        <f>#REF!+AE251</f>
        <v>#REF!</v>
      </c>
      <c r="AG251" s="17">
        <f>C251-SUM(D251:AE251)+G251+W251</f>
        <v>0</v>
      </c>
      <c r="AH251" s="13">
        <v>3.75</v>
      </c>
      <c r="AJ251" s="1" t="e">
        <f>(C251+#REF!)*#REF!</f>
        <v>#REF!</v>
      </c>
    </row>
    <row r="252" spans="1:56" s="19" customFormat="1" ht="15">
      <c r="A252" s="11">
        <v>250</v>
      </c>
      <c r="B252" s="41" t="s">
        <v>282</v>
      </c>
      <c r="C252" s="14">
        <v>10.22</v>
      </c>
      <c r="D252" s="14">
        <v>0</v>
      </c>
      <c r="E252" s="14">
        <v>0</v>
      </c>
      <c r="F252" s="14">
        <v>0</v>
      </c>
      <c r="G252" s="42">
        <v>0</v>
      </c>
      <c r="H252" s="14">
        <f t="shared" si="14"/>
        <v>1.1662</v>
      </c>
      <c r="I252" s="14">
        <v>0</v>
      </c>
      <c r="J252" s="14">
        <v>0.12</v>
      </c>
      <c r="K252" s="14">
        <v>0</v>
      </c>
      <c r="L252" s="14">
        <v>0.19</v>
      </c>
      <c r="M252" s="14">
        <v>0</v>
      </c>
      <c r="N252" s="14">
        <v>0.16</v>
      </c>
      <c r="O252" s="14">
        <v>0</v>
      </c>
      <c r="P252" s="14">
        <v>0</v>
      </c>
      <c r="Q252" s="14">
        <v>0.04</v>
      </c>
      <c r="R252" s="14">
        <v>0</v>
      </c>
      <c r="S252" s="14">
        <v>0</v>
      </c>
      <c r="T252" s="14">
        <v>0</v>
      </c>
      <c r="U252" s="14">
        <v>0.43</v>
      </c>
      <c r="V252" s="14">
        <f t="shared" si="10"/>
        <v>2.03</v>
      </c>
      <c r="W252" s="42">
        <v>2.03</v>
      </c>
      <c r="X252" s="14">
        <v>0</v>
      </c>
      <c r="Y252" s="14">
        <v>0.92</v>
      </c>
      <c r="Z252" s="14">
        <v>0.34</v>
      </c>
      <c r="AA252" s="14">
        <v>1.64</v>
      </c>
      <c r="AB252" s="14">
        <v>0</v>
      </c>
      <c r="AC252" s="14">
        <v>0</v>
      </c>
      <c r="AD252" s="14">
        <f>'[2]Диаг-ка ВДГО'!H151</f>
        <v>0.7598934349582738</v>
      </c>
      <c r="AE252" s="15">
        <f>C252-(D252+E252+F252+H252+J252+L252+M252+N252+O252+P252+Q252+R252+S252+T252+U252+V252+Y252+Z252+AA252+AB252+I252+X252+AC252+K252+AD252)</f>
        <v>2.4239065650417277</v>
      </c>
      <c r="AF252" s="16" t="e">
        <f>#REF!+AE252</f>
        <v>#REF!</v>
      </c>
      <c r="AG252" s="17">
        <f>C252-SUM(D252:AE252)+G252+W252</f>
        <v>0</v>
      </c>
      <c r="AH252" s="13">
        <v>1.19</v>
      </c>
      <c r="AI252" s="1"/>
      <c r="AJ252" s="1" t="e">
        <f>(C252+#REF!)*#REF!</f>
        <v>#REF!</v>
      </c>
      <c r="AK252" s="1"/>
      <c r="AL252" s="1"/>
      <c r="AM252" s="1"/>
      <c r="AN252" s="1"/>
      <c r="AO252" s="1"/>
      <c r="AP252" s="1"/>
      <c r="AQ252" s="1"/>
      <c r="AR252" s="1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</row>
    <row r="253" spans="1:56" s="19" customFormat="1" ht="15">
      <c r="A253" s="11">
        <v>251</v>
      </c>
      <c r="B253" s="41" t="s">
        <v>283</v>
      </c>
      <c r="C253" s="14">
        <v>14.18</v>
      </c>
      <c r="D253" s="14">
        <v>0</v>
      </c>
      <c r="E253" s="14">
        <v>0</v>
      </c>
      <c r="F253" s="14">
        <v>0</v>
      </c>
      <c r="G253" s="42">
        <v>0</v>
      </c>
      <c r="H253" s="14">
        <f t="shared" si="14"/>
        <v>1.5778</v>
      </c>
      <c r="I253" s="14">
        <v>0</v>
      </c>
      <c r="J253" s="14">
        <v>0.35</v>
      </c>
      <c r="K253" s="14">
        <v>0</v>
      </c>
      <c r="L253" s="14">
        <v>0.19</v>
      </c>
      <c r="M253" s="14">
        <v>0</v>
      </c>
      <c r="N253" s="14">
        <v>0.16</v>
      </c>
      <c r="O253" s="14">
        <v>0</v>
      </c>
      <c r="P253" s="14">
        <v>0</v>
      </c>
      <c r="Q253" s="14">
        <v>0.04</v>
      </c>
      <c r="R253" s="14">
        <v>0</v>
      </c>
      <c r="S253" s="14">
        <v>0</v>
      </c>
      <c r="T253" s="14">
        <v>0</v>
      </c>
      <c r="U253" s="14">
        <v>0.43</v>
      </c>
      <c r="V253" s="14">
        <f t="shared" si="10"/>
        <v>2.03</v>
      </c>
      <c r="W253" s="42">
        <v>2.03</v>
      </c>
      <c r="X253" s="14">
        <v>0</v>
      </c>
      <c r="Y253" s="14">
        <v>0.92</v>
      </c>
      <c r="Z253" s="14">
        <v>0.34</v>
      </c>
      <c r="AA253" s="14">
        <v>1.64</v>
      </c>
      <c r="AB253" s="14">
        <v>0</v>
      </c>
      <c r="AC253" s="14">
        <v>0</v>
      </c>
      <c r="AD253" s="14">
        <f>'[2]Диаг-ка ВДГО'!H152</f>
        <v>0.7782234749927724</v>
      </c>
      <c r="AE253" s="15">
        <f>C253-(D253+E253+F253+H253+J253+L253+M253+N253+O253+P253+Q253+R253+S253+T253+U253+V253+Y253+Z253+AA253+AB253+I253+X253+AC253+K253+AD253)</f>
        <v>5.723976525007227</v>
      </c>
      <c r="AF253" s="16" t="e">
        <f>#REF!+AE253</f>
        <v>#REF!</v>
      </c>
      <c r="AG253" s="17">
        <f>C253-SUM(D253:AE253)+G253+W253</f>
        <v>0</v>
      </c>
      <c r="AH253" s="13">
        <v>1.61</v>
      </c>
      <c r="AI253" s="1"/>
      <c r="AJ253" s="1" t="e">
        <f>(C253+#REF!)*#REF!</f>
        <v>#REF!</v>
      </c>
      <c r="AK253" s="1"/>
      <c r="AL253" s="1"/>
      <c r="AM253" s="1"/>
      <c r="AN253" s="1"/>
      <c r="AO253" s="1"/>
      <c r="AP253" s="1"/>
      <c r="AQ253" s="1"/>
      <c r="AR253" s="1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</row>
    <row r="254" spans="1:56" s="19" customFormat="1" ht="15">
      <c r="A254" s="11">
        <v>252</v>
      </c>
      <c r="B254" s="41" t="s">
        <v>284</v>
      </c>
      <c r="C254" s="14">
        <v>8.82</v>
      </c>
      <c r="D254" s="14">
        <v>0</v>
      </c>
      <c r="E254" s="14">
        <v>0</v>
      </c>
      <c r="F254" s="14">
        <v>0</v>
      </c>
      <c r="G254" s="42">
        <v>0</v>
      </c>
      <c r="H254" s="14">
        <f t="shared" si="14"/>
        <v>1.5974</v>
      </c>
      <c r="I254" s="14">
        <v>0</v>
      </c>
      <c r="J254" s="14">
        <v>0.35</v>
      </c>
      <c r="K254" s="14">
        <v>0</v>
      </c>
      <c r="L254" s="14">
        <v>0.19</v>
      </c>
      <c r="M254" s="14">
        <v>0</v>
      </c>
      <c r="N254" s="14">
        <v>0.16</v>
      </c>
      <c r="O254" s="14">
        <v>0</v>
      </c>
      <c r="P254" s="14">
        <v>0</v>
      </c>
      <c r="Q254" s="14">
        <v>0.04</v>
      </c>
      <c r="R254" s="14">
        <v>0</v>
      </c>
      <c r="S254" s="14">
        <v>0</v>
      </c>
      <c r="T254" s="14">
        <v>0</v>
      </c>
      <c r="U254" s="14">
        <v>0.43</v>
      </c>
      <c r="V254" s="14">
        <f t="shared" si="10"/>
        <v>2.03</v>
      </c>
      <c r="W254" s="42">
        <v>2.03</v>
      </c>
      <c r="X254" s="14">
        <v>0</v>
      </c>
      <c r="Y254" s="14">
        <v>0.92</v>
      </c>
      <c r="Z254" s="14">
        <v>0.34</v>
      </c>
      <c r="AA254" s="14">
        <v>1.64</v>
      </c>
      <c r="AB254" s="14">
        <v>0</v>
      </c>
      <c r="AC254" s="14">
        <v>0</v>
      </c>
      <c r="AD254" s="14">
        <f>'[2]Диаг-ка ВДГО'!H153</f>
        <v>0.7604569451065558</v>
      </c>
      <c r="AE254" s="15">
        <f>C254-(D254+E254+F254+H254+J254+L254+M254+N254+O254+P254+Q254+R254+S254+T254+U254+V254+Y254+Z254+AA254+AB254+I254+X254+AC254+K254+AD254)</f>
        <v>0.3621430548934459</v>
      </c>
      <c r="AF254" s="16" t="e">
        <f>#REF!+AE254</f>
        <v>#REF!</v>
      </c>
      <c r="AG254" s="17">
        <f>C254-SUM(D254:AE254)+G254+W254</f>
        <v>0</v>
      </c>
      <c r="AH254" s="13">
        <v>1.63</v>
      </c>
      <c r="AI254" s="1"/>
      <c r="AJ254" s="1" t="e">
        <f>(C254+#REF!)*#REF!</f>
        <v>#REF!</v>
      </c>
      <c r="AK254" s="1"/>
      <c r="AL254" s="1"/>
      <c r="AM254" s="1"/>
      <c r="AN254" s="1"/>
      <c r="AO254" s="1"/>
      <c r="AP254" s="1"/>
      <c r="AQ254" s="1"/>
      <c r="AR254" s="1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</row>
    <row r="255" spans="1:56" s="19" customFormat="1" ht="15">
      <c r="A255" s="11">
        <v>253</v>
      </c>
      <c r="B255" s="41" t="s">
        <v>285</v>
      </c>
      <c r="C255" s="14">
        <v>9.84</v>
      </c>
      <c r="D255" s="14">
        <v>0</v>
      </c>
      <c r="E255" s="14">
        <v>0</v>
      </c>
      <c r="F255" s="14">
        <v>0</v>
      </c>
      <c r="G255" s="42">
        <v>0</v>
      </c>
      <c r="H255" s="14">
        <f t="shared" si="14"/>
        <v>1.47</v>
      </c>
      <c r="I255" s="14">
        <v>0</v>
      </c>
      <c r="J255" s="14">
        <v>0.21</v>
      </c>
      <c r="K255" s="14">
        <v>0</v>
      </c>
      <c r="L255" s="14">
        <v>0.19</v>
      </c>
      <c r="M255" s="14">
        <v>0</v>
      </c>
      <c r="N255" s="14">
        <v>0.16</v>
      </c>
      <c r="O255" s="14">
        <v>0</v>
      </c>
      <c r="P255" s="14">
        <v>0.1</v>
      </c>
      <c r="Q255" s="14">
        <v>0.04</v>
      </c>
      <c r="R255" s="14">
        <v>0</v>
      </c>
      <c r="S255" s="14">
        <v>0</v>
      </c>
      <c r="T255" s="14">
        <v>0</v>
      </c>
      <c r="U255" s="14">
        <v>0.43</v>
      </c>
      <c r="V255" s="14">
        <f t="shared" si="10"/>
        <v>2.03</v>
      </c>
      <c r="W255" s="42">
        <v>2.03</v>
      </c>
      <c r="X255" s="14">
        <v>0</v>
      </c>
      <c r="Y255" s="14">
        <v>0.92</v>
      </c>
      <c r="Z255" s="14">
        <v>0.34</v>
      </c>
      <c r="AA255" s="14">
        <v>1.64</v>
      </c>
      <c r="AB255" s="14">
        <v>0</v>
      </c>
      <c r="AC255" s="14">
        <v>0</v>
      </c>
      <c r="AD255" s="14">
        <f>'[2]Диаг-ка ВДГО'!H154</f>
        <v>0.7872921864860666</v>
      </c>
      <c r="AE255" s="15">
        <f>C255-(D255+E255+F255+H255+J255+L255+M255+N255+O255+P255+Q255+R255+S255+T255+U255+V255+Y255+Z255+AA255+AB255+I255+X255+AC255+K255+AD255)</f>
        <v>1.522707813513934</v>
      </c>
      <c r="AF255" s="16" t="e">
        <f>#REF!+AE255</f>
        <v>#REF!</v>
      </c>
      <c r="AG255" s="17">
        <f>C255-SUM(D255:AE255)+G255+W255</f>
        <v>0</v>
      </c>
      <c r="AH255" s="13">
        <v>1.5</v>
      </c>
      <c r="AI255" s="1"/>
      <c r="AJ255" s="1" t="e">
        <f>(C255+#REF!)*#REF!</f>
        <v>#REF!</v>
      </c>
      <c r="AK255" s="1"/>
      <c r="AL255" s="1"/>
      <c r="AM255" s="1"/>
      <c r="AN255" s="1"/>
      <c r="AO255" s="1"/>
      <c r="AP255" s="1"/>
      <c r="AQ255" s="1"/>
      <c r="AR255" s="1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</row>
    <row r="256" spans="1:56" s="19" customFormat="1" ht="15">
      <c r="A256" s="11">
        <v>254</v>
      </c>
      <c r="B256" s="41" t="s">
        <v>286</v>
      </c>
      <c r="C256" s="14">
        <v>12.57</v>
      </c>
      <c r="D256" s="14">
        <v>0</v>
      </c>
      <c r="E256" s="14">
        <v>0</v>
      </c>
      <c r="F256" s="14">
        <v>0</v>
      </c>
      <c r="G256" s="42">
        <v>0</v>
      </c>
      <c r="H256" s="14">
        <f t="shared" si="14"/>
        <v>3.675</v>
      </c>
      <c r="I256" s="14">
        <v>1.62</v>
      </c>
      <c r="J256" s="14">
        <v>0.75</v>
      </c>
      <c r="K256" s="14">
        <v>0</v>
      </c>
      <c r="L256" s="14">
        <v>0.19</v>
      </c>
      <c r="M256" s="14">
        <v>0</v>
      </c>
      <c r="N256" s="14">
        <v>0.16</v>
      </c>
      <c r="O256" s="14">
        <v>0</v>
      </c>
      <c r="P256" s="14">
        <v>0.1</v>
      </c>
      <c r="Q256" s="14">
        <v>0.04</v>
      </c>
      <c r="R256" s="14">
        <v>0</v>
      </c>
      <c r="S256" s="14">
        <v>0</v>
      </c>
      <c r="T256" s="14">
        <v>0</v>
      </c>
      <c r="U256" s="14">
        <v>0.43</v>
      </c>
      <c r="V256" s="14">
        <f t="shared" si="10"/>
        <v>2.03</v>
      </c>
      <c r="W256" s="42">
        <v>2.03</v>
      </c>
      <c r="X256" s="14">
        <v>0</v>
      </c>
      <c r="Y256" s="14">
        <v>0.92</v>
      </c>
      <c r="Z256" s="14">
        <v>0.34</v>
      </c>
      <c r="AA256" s="14">
        <v>1.64</v>
      </c>
      <c r="AB256" s="14">
        <v>0</v>
      </c>
      <c r="AC256" s="14">
        <v>0</v>
      </c>
      <c r="AD256" s="14">
        <f>'[2]Диаг-ка ВДГО'!H155</f>
        <v>0.6738637252601111</v>
      </c>
      <c r="AE256" s="15">
        <f>C256-(D256+E256+F256+H256+J256+L256+M256+N256+O256+P256+Q256+R256+S256+T256+U256+V256+Y256+Z256+AA256+AB256+I256+X256+AC256+K256+AD256)</f>
        <v>0.0011362747398901973</v>
      </c>
      <c r="AF256" s="16" t="e">
        <f>#REF!+AE256</f>
        <v>#REF!</v>
      </c>
      <c r="AG256" s="17">
        <f>C256-SUM(D256:AE256)+G256+W256</f>
        <v>0</v>
      </c>
      <c r="AH256" s="13">
        <v>3.75</v>
      </c>
      <c r="AI256" s="1"/>
      <c r="AJ256" s="1" t="e">
        <f>(C256+#REF!)*#REF!</f>
        <v>#REF!</v>
      </c>
      <c r="AK256" s="1"/>
      <c r="AL256" s="1"/>
      <c r="AM256" s="1"/>
      <c r="AN256" s="1"/>
      <c r="AO256" s="1"/>
      <c r="AP256" s="1"/>
      <c r="AQ256" s="1"/>
      <c r="AR256" s="1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</row>
    <row r="257" spans="1:56" s="19" customFormat="1" ht="15">
      <c r="A257" s="11">
        <v>255</v>
      </c>
      <c r="B257" s="41" t="s">
        <v>287</v>
      </c>
      <c r="C257" s="14">
        <v>10.27</v>
      </c>
      <c r="D257" s="14">
        <v>0</v>
      </c>
      <c r="E257" s="14">
        <v>0.34</v>
      </c>
      <c r="F257" s="14">
        <v>0</v>
      </c>
      <c r="G257" s="42">
        <v>0.58</v>
      </c>
      <c r="H257" s="14">
        <f t="shared" si="14"/>
        <v>2.1952000000000003</v>
      </c>
      <c r="I257" s="14">
        <v>0.05</v>
      </c>
      <c r="J257" s="14">
        <v>0.35</v>
      </c>
      <c r="K257" s="14">
        <v>0</v>
      </c>
      <c r="L257" s="14">
        <v>0.19</v>
      </c>
      <c r="M257" s="14">
        <v>0</v>
      </c>
      <c r="N257" s="14">
        <v>0.16</v>
      </c>
      <c r="O257" s="14">
        <v>0</v>
      </c>
      <c r="P257" s="14">
        <v>0</v>
      </c>
      <c r="Q257" s="14">
        <v>0.04</v>
      </c>
      <c r="R257" s="14">
        <v>0</v>
      </c>
      <c r="S257" s="14">
        <v>0</v>
      </c>
      <c r="T257" s="14">
        <v>0</v>
      </c>
      <c r="U257" s="14">
        <v>0.35</v>
      </c>
      <c r="V257" s="14">
        <f t="shared" si="10"/>
        <v>2.61</v>
      </c>
      <c r="W257" s="42">
        <v>2.03</v>
      </c>
      <c r="X257" s="14">
        <v>0</v>
      </c>
      <c r="Y257" s="14">
        <v>0.85</v>
      </c>
      <c r="Z257" s="14">
        <v>0.34</v>
      </c>
      <c r="AA257" s="14">
        <v>1.64</v>
      </c>
      <c r="AB257" s="14">
        <v>0</v>
      </c>
      <c r="AC257" s="14">
        <v>0</v>
      </c>
      <c r="AD257" s="14">
        <f>'[2]Диаг-ка ВДГО'!H156</f>
        <v>1.1566763347298312</v>
      </c>
      <c r="AE257" s="15">
        <f>C257-(D257+E257+F257+H257+J257+L257+M257+N257+O257+P257+Q257+R257+S257+T257+U257+V257+Y257+Z257+AA257+AB257+I257+X257+AC257+K257+AD257)</f>
        <v>-0.0018763347298325073</v>
      </c>
      <c r="AF257" s="16" t="e">
        <f>#REF!+AE257</f>
        <v>#REF!</v>
      </c>
      <c r="AG257" s="17">
        <f>C257-SUM(D257:AE257)+G257+W257</f>
        <v>0</v>
      </c>
      <c r="AH257" s="13">
        <v>2.24</v>
      </c>
      <c r="AI257" s="1"/>
      <c r="AJ257" s="1" t="e">
        <f>(C257+#REF!)*#REF!</f>
        <v>#REF!</v>
      </c>
      <c r="AK257" s="1"/>
      <c r="AL257" s="1"/>
      <c r="AM257" s="1"/>
      <c r="AN257" s="1"/>
      <c r="AO257" s="1"/>
      <c r="AP257" s="1"/>
      <c r="AQ257" s="1"/>
      <c r="AR257" s="1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</row>
    <row r="258" spans="1:56" s="19" customFormat="1" ht="15">
      <c r="A258" s="11">
        <v>256</v>
      </c>
      <c r="B258" s="41" t="s">
        <v>288</v>
      </c>
      <c r="C258" s="14">
        <v>7.41</v>
      </c>
      <c r="D258" s="14">
        <v>0</v>
      </c>
      <c r="E258" s="14">
        <v>0.34</v>
      </c>
      <c r="F258" s="14">
        <v>0</v>
      </c>
      <c r="G258" s="42">
        <v>0.58</v>
      </c>
      <c r="H258" s="14">
        <f t="shared" si="14"/>
        <v>1.5092</v>
      </c>
      <c r="I258" s="14">
        <v>0</v>
      </c>
      <c r="J258" s="14">
        <v>0.28</v>
      </c>
      <c r="K258" s="14">
        <v>0</v>
      </c>
      <c r="L258" s="14">
        <v>0.19</v>
      </c>
      <c r="M258" s="14">
        <v>0</v>
      </c>
      <c r="N258" s="14">
        <v>0.16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0.12</v>
      </c>
      <c r="V258" s="14">
        <f t="shared" si="10"/>
        <v>2.61</v>
      </c>
      <c r="W258" s="42">
        <v>2.03</v>
      </c>
      <c r="X258" s="14">
        <v>0</v>
      </c>
      <c r="Y258" s="14">
        <v>0.76</v>
      </c>
      <c r="Z258" s="14">
        <v>0.34</v>
      </c>
      <c r="AA258" s="14">
        <v>1.1</v>
      </c>
      <c r="AB258" s="14">
        <v>0</v>
      </c>
      <c r="AC258" s="14">
        <v>0</v>
      </c>
      <c r="AD258" s="14">
        <v>0</v>
      </c>
      <c r="AE258" s="15">
        <f>C258-(D258+E258+F258+H258+J258+L258+M258+N258+O258+P258+Q258+R258+S258+T258+U258+V258+Y258+Z258+AA258+AB258+I258+X258+AC258+K258+AD258)</f>
        <v>0.0007999999999999119</v>
      </c>
      <c r="AF258" s="16" t="e">
        <f>#REF!+AE258</f>
        <v>#REF!</v>
      </c>
      <c r="AG258" s="17">
        <f>C258-SUM(D258:AE258)+G258+W258</f>
        <v>0</v>
      </c>
      <c r="AH258" s="13">
        <v>1.54</v>
      </c>
      <c r="AI258" s="1"/>
      <c r="AJ258" s="1" t="e">
        <f>(C258+#REF!)*#REF!</f>
        <v>#REF!</v>
      </c>
      <c r="AK258" s="1"/>
      <c r="AL258" s="1"/>
      <c r="AM258" s="1"/>
      <c r="AN258" s="1"/>
      <c r="AO258" s="1"/>
      <c r="AP258" s="1"/>
      <c r="AQ258" s="1"/>
      <c r="AR258" s="1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</row>
    <row r="259" spans="1:56" s="19" customFormat="1" ht="15">
      <c r="A259" s="11">
        <v>257</v>
      </c>
      <c r="B259" s="41" t="s">
        <v>289</v>
      </c>
      <c r="C259" s="14">
        <v>10.27</v>
      </c>
      <c r="D259" s="14">
        <v>0</v>
      </c>
      <c r="E259" s="14">
        <v>0.34</v>
      </c>
      <c r="F259" s="14">
        <v>0</v>
      </c>
      <c r="G259" s="42">
        <v>0.58</v>
      </c>
      <c r="H259" s="14">
        <f t="shared" si="14"/>
        <v>3.332</v>
      </c>
      <c r="I259" s="14">
        <v>0.07</v>
      </c>
      <c r="J259" s="14">
        <v>0.35</v>
      </c>
      <c r="K259" s="14">
        <v>0</v>
      </c>
      <c r="L259" s="14">
        <v>0.19</v>
      </c>
      <c r="M259" s="14">
        <v>0</v>
      </c>
      <c r="N259" s="14">
        <v>0.16</v>
      </c>
      <c r="O259" s="14">
        <v>0</v>
      </c>
      <c r="P259" s="14">
        <v>0</v>
      </c>
      <c r="Q259" s="14">
        <v>0.04</v>
      </c>
      <c r="R259" s="14">
        <v>0</v>
      </c>
      <c r="S259" s="14">
        <v>0</v>
      </c>
      <c r="T259" s="14">
        <v>0</v>
      </c>
      <c r="U259" s="14">
        <v>0.35</v>
      </c>
      <c r="V259" s="14">
        <f aca="true" t="shared" si="15" ref="V259:V322">G259+W259</f>
        <v>2.61</v>
      </c>
      <c r="W259" s="42">
        <v>2.03</v>
      </c>
      <c r="X259" s="14">
        <v>0</v>
      </c>
      <c r="Y259" s="14">
        <v>0.85</v>
      </c>
      <c r="Z259" s="14">
        <v>0.34</v>
      </c>
      <c r="AA259" s="14">
        <v>1.64</v>
      </c>
      <c r="AB259" s="14">
        <v>0</v>
      </c>
      <c r="AC259" s="14">
        <v>0</v>
      </c>
      <c r="AD259" s="14">
        <v>0</v>
      </c>
      <c r="AE259" s="15">
        <f>C259-(D259+E259+F259+H259+J259+L259+M259+N259+O259+P259+Q259+R259+S259+T259+U259+V259+Y259+Z259+AA259+AB259+I259+X259+AC259+K259+AD259)</f>
        <v>-0.002000000000000668</v>
      </c>
      <c r="AF259" s="16" t="e">
        <f>#REF!+AE259</f>
        <v>#REF!</v>
      </c>
      <c r="AG259" s="17">
        <f>C259-SUM(D259:AE259)+G259+W259</f>
        <v>0</v>
      </c>
      <c r="AH259" s="13">
        <v>3.4</v>
      </c>
      <c r="AI259" s="1"/>
      <c r="AJ259" s="1" t="e">
        <f>(C259+#REF!)*#REF!</f>
        <v>#REF!</v>
      </c>
      <c r="AK259" s="1"/>
      <c r="AL259" s="1"/>
      <c r="AM259" s="1"/>
      <c r="AN259" s="1"/>
      <c r="AO259" s="1"/>
      <c r="AP259" s="1"/>
      <c r="AQ259" s="1"/>
      <c r="AR259" s="1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</row>
    <row r="260" spans="1:56" s="19" customFormat="1" ht="15">
      <c r="A260" s="11">
        <v>258</v>
      </c>
      <c r="B260" s="41" t="s">
        <v>290</v>
      </c>
      <c r="C260" s="14">
        <v>7.41</v>
      </c>
      <c r="D260" s="14">
        <v>0</v>
      </c>
      <c r="E260" s="14">
        <v>0.34</v>
      </c>
      <c r="F260" s="14">
        <v>0</v>
      </c>
      <c r="G260" s="42">
        <v>0.58</v>
      </c>
      <c r="H260" s="14">
        <f t="shared" si="14"/>
        <v>1.5092</v>
      </c>
      <c r="I260" s="14">
        <v>0</v>
      </c>
      <c r="J260" s="14">
        <v>0.28</v>
      </c>
      <c r="K260" s="14">
        <v>0</v>
      </c>
      <c r="L260" s="14">
        <v>0.19</v>
      </c>
      <c r="M260" s="14">
        <v>0</v>
      </c>
      <c r="N260" s="14">
        <v>0.16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0.12</v>
      </c>
      <c r="V260" s="14">
        <f t="shared" si="15"/>
        <v>2.61</v>
      </c>
      <c r="W260" s="42">
        <v>2.03</v>
      </c>
      <c r="X260" s="14">
        <v>0</v>
      </c>
      <c r="Y260" s="14">
        <v>0.76</v>
      </c>
      <c r="Z260" s="14">
        <v>0.34</v>
      </c>
      <c r="AA260" s="14">
        <v>1.1</v>
      </c>
      <c r="AB260" s="14">
        <v>0</v>
      </c>
      <c r="AC260" s="14">
        <v>0</v>
      </c>
      <c r="AD260" s="14">
        <v>0</v>
      </c>
      <c r="AE260" s="15">
        <f>C260-(D260+E260+F260+H260+J260+L260+M260+N260+O260+P260+Q260+R260+S260+T260+U260+V260+Y260+Z260+AA260+AB260+I260+X260+AC260+K260+AD260)</f>
        <v>0.0007999999999999119</v>
      </c>
      <c r="AF260" s="16" t="e">
        <f>#REF!+AE260</f>
        <v>#REF!</v>
      </c>
      <c r="AG260" s="17">
        <f>C260-SUM(D260:AE260)+G260+W260</f>
        <v>0</v>
      </c>
      <c r="AH260" s="13">
        <v>1.54</v>
      </c>
      <c r="AI260" s="1"/>
      <c r="AJ260" s="1" t="e">
        <f>(C260+#REF!)*#REF!</f>
        <v>#REF!</v>
      </c>
      <c r="AK260" s="1"/>
      <c r="AL260" s="1"/>
      <c r="AM260" s="1"/>
      <c r="AN260" s="1"/>
      <c r="AO260" s="1"/>
      <c r="AP260" s="1"/>
      <c r="AQ260" s="1"/>
      <c r="AR260" s="1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</row>
    <row r="261" spans="1:56" s="19" customFormat="1" ht="15">
      <c r="A261" s="11">
        <v>259</v>
      </c>
      <c r="B261" s="41" t="s">
        <v>291</v>
      </c>
      <c r="C261" s="14">
        <v>7.41</v>
      </c>
      <c r="D261" s="14">
        <v>0</v>
      </c>
      <c r="E261" s="14">
        <v>0.34</v>
      </c>
      <c r="F261" s="14">
        <v>0</v>
      </c>
      <c r="G261" s="42">
        <v>0.58</v>
      </c>
      <c r="H261" s="14">
        <f t="shared" si="14"/>
        <v>1.47</v>
      </c>
      <c r="I261" s="14">
        <v>0</v>
      </c>
      <c r="J261" s="14">
        <v>0.28</v>
      </c>
      <c r="K261" s="14">
        <v>0</v>
      </c>
      <c r="L261" s="14">
        <v>0.19</v>
      </c>
      <c r="M261" s="14">
        <v>0</v>
      </c>
      <c r="N261" s="14">
        <v>0.16</v>
      </c>
      <c r="O261" s="14">
        <v>0</v>
      </c>
      <c r="P261" s="14">
        <v>0</v>
      </c>
      <c r="Q261" s="14">
        <v>0.04</v>
      </c>
      <c r="R261" s="14">
        <v>0</v>
      </c>
      <c r="S261" s="14">
        <v>0</v>
      </c>
      <c r="T261" s="14">
        <v>0</v>
      </c>
      <c r="U261" s="14">
        <v>0.12</v>
      </c>
      <c r="V261" s="14">
        <f t="shared" si="15"/>
        <v>2.61</v>
      </c>
      <c r="W261" s="42">
        <v>2.03</v>
      </c>
      <c r="X261" s="14">
        <v>0</v>
      </c>
      <c r="Y261" s="14">
        <v>0.76</v>
      </c>
      <c r="Z261" s="14">
        <v>0.34</v>
      </c>
      <c r="AA261" s="14">
        <v>1.1</v>
      </c>
      <c r="AB261" s="14">
        <v>0</v>
      </c>
      <c r="AC261" s="14">
        <v>0</v>
      </c>
      <c r="AD261" s="14">
        <v>0</v>
      </c>
      <c r="AE261" s="15">
        <f>C261-(D261+E261+F261+H261+J261+L261+M261+N261+O261+P261+Q261+R261+S261+T261+U261+V261+Y261+Z261+AA261+AB261+I261+X261+AC261+K261+AD261)</f>
        <v>0</v>
      </c>
      <c r="AF261" s="16" t="e">
        <f>#REF!+AE261</f>
        <v>#REF!</v>
      </c>
      <c r="AG261" s="17">
        <f>C261-SUM(D261:AE261)+G261+W261</f>
        <v>0</v>
      </c>
      <c r="AH261" s="13">
        <v>1.5</v>
      </c>
      <c r="AI261" s="1"/>
      <c r="AJ261" s="1" t="e">
        <f>(C261+#REF!)*#REF!</f>
        <v>#REF!</v>
      </c>
      <c r="AK261" s="1"/>
      <c r="AL261" s="1"/>
      <c r="AM261" s="1"/>
      <c r="AN261" s="1"/>
      <c r="AO261" s="1"/>
      <c r="AP261" s="1"/>
      <c r="AQ261" s="1"/>
      <c r="AR261" s="1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</row>
    <row r="262" spans="1:56" s="19" customFormat="1" ht="15">
      <c r="A262" s="11">
        <v>260</v>
      </c>
      <c r="B262" s="41" t="s">
        <v>292</v>
      </c>
      <c r="C262" s="14">
        <v>7.41</v>
      </c>
      <c r="D262" s="14">
        <v>0</v>
      </c>
      <c r="E262" s="14">
        <v>0.34</v>
      </c>
      <c r="F262" s="14">
        <v>0</v>
      </c>
      <c r="G262" s="42">
        <v>0.58</v>
      </c>
      <c r="H262" s="14">
        <f t="shared" si="14"/>
        <v>1.5092</v>
      </c>
      <c r="I262" s="14">
        <v>0</v>
      </c>
      <c r="J262" s="14">
        <v>0.28</v>
      </c>
      <c r="K262" s="14">
        <v>0</v>
      </c>
      <c r="L262" s="14">
        <v>0.19</v>
      </c>
      <c r="M262" s="14">
        <v>0</v>
      </c>
      <c r="N262" s="14">
        <v>0.16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0.12</v>
      </c>
      <c r="V262" s="14">
        <f t="shared" si="15"/>
        <v>2.61</v>
      </c>
      <c r="W262" s="42">
        <v>2.03</v>
      </c>
      <c r="X262" s="14">
        <v>0</v>
      </c>
      <c r="Y262" s="14">
        <v>0.76</v>
      </c>
      <c r="Z262" s="14">
        <v>0.34</v>
      </c>
      <c r="AA262" s="14">
        <v>1.1</v>
      </c>
      <c r="AB262" s="14">
        <v>0</v>
      </c>
      <c r="AC262" s="14">
        <v>0</v>
      </c>
      <c r="AD262" s="14">
        <v>0</v>
      </c>
      <c r="AE262" s="15">
        <f>C262-(D262+E262+F262+H262+J262+L262+M262+N262+O262+P262+Q262+R262+S262+T262+U262+V262+Y262+Z262+AA262+AB262+I262+X262+AC262+K262+AD262)</f>
        <v>0.0007999999999999119</v>
      </c>
      <c r="AF262" s="16" t="e">
        <f>#REF!+AE262</f>
        <v>#REF!</v>
      </c>
      <c r="AG262" s="17">
        <f>C262-SUM(D262:AE262)+G262+W262</f>
        <v>0</v>
      </c>
      <c r="AH262" s="13">
        <v>1.54</v>
      </c>
      <c r="AI262" s="1"/>
      <c r="AJ262" s="1" t="e">
        <f>(C262+#REF!)*#REF!</f>
        <v>#REF!</v>
      </c>
      <c r="AK262" s="1"/>
      <c r="AL262" s="1"/>
      <c r="AM262" s="1"/>
      <c r="AN262" s="1"/>
      <c r="AO262" s="1"/>
      <c r="AP262" s="1"/>
      <c r="AQ262" s="1"/>
      <c r="AR262" s="1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</row>
    <row r="263" spans="1:56" s="19" customFormat="1" ht="15">
      <c r="A263" s="11">
        <v>261</v>
      </c>
      <c r="B263" s="41" t="s">
        <v>293</v>
      </c>
      <c r="C263" s="14">
        <v>7.41</v>
      </c>
      <c r="D263" s="14">
        <v>0</v>
      </c>
      <c r="E263" s="14">
        <v>0.34</v>
      </c>
      <c r="F263" s="14">
        <v>0</v>
      </c>
      <c r="G263" s="42">
        <v>0.58</v>
      </c>
      <c r="H263" s="14">
        <f t="shared" si="14"/>
        <v>0.46059999999999995</v>
      </c>
      <c r="I263" s="14">
        <v>0</v>
      </c>
      <c r="J263" s="14">
        <v>0.25</v>
      </c>
      <c r="K263" s="14">
        <v>0</v>
      </c>
      <c r="L263" s="14">
        <v>0.19</v>
      </c>
      <c r="M263" s="14">
        <v>0</v>
      </c>
      <c r="N263" s="14">
        <v>0.16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0.12</v>
      </c>
      <c r="V263" s="14">
        <f t="shared" si="15"/>
        <v>2.61</v>
      </c>
      <c r="W263" s="42">
        <v>2.03</v>
      </c>
      <c r="X263" s="14">
        <v>0</v>
      </c>
      <c r="Y263" s="14">
        <v>0.76</v>
      </c>
      <c r="Z263" s="14">
        <v>0.34</v>
      </c>
      <c r="AA263" s="14">
        <v>1.1</v>
      </c>
      <c r="AB263" s="14">
        <v>0</v>
      </c>
      <c r="AC263" s="14">
        <v>0</v>
      </c>
      <c r="AD263" s="14">
        <f>'[2]Диаг-ка ВДГО'!H157</f>
        <v>1.074520370231769</v>
      </c>
      <c r="AE263" s="15">
        <f>C263-(D263+E263+F263+H263+J263+L263+M263+N263+O263+P263+Q263+R263+S263+T263+U263+V263+Y263+Z263+AA263+AB263+I263+X263+AC263+K263+AD263)</f>
        <v>0.004879629768232974</v>
      </c>
      <c r="AF263" s="16" t="e">
        <f>#REF!+AE263</f>
        <v>#REF!</v>
      </c>
      <c r="AG263" s="17">
        <f>C263-SUM(D263:AE263)+G263+W263</f>
        <v>0</v>
      </c>
      <c r="AH263" s="13">
        <v>0.47</v>
      </c>
      <c r="AI263" s="1"/>
      <c r="AJ263" s="1" t="e">
        <f>(C263+#REF!)*#REF!</f>
        <v>#REF!</v>
      </c>
      <c r="AK263" s="1"/>
      <c r="AL263" s="1"/>
      <c r="AM263" s="1"/>
      <c r="AN263" s="1"/>
      <c r="AO263" s="1"/>
      <c r="AP263" s="1"/>
      <c r="AQ263" s="1"/>
      <c r="AR263" s="1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</row>
    <row r="264" spans="1:56" s="19" customFormat="1" ht="15">
      <c r="A264" s="11">
        <v>262</v>
      </c>
      <c r="B264" s="41" t="s">
        <v>294</v>
      </c>
      <c r="C264" s="14">
        <v>7.41</v>
      </c>
      <c r="D264" s="14">
        <v>0</v>
      </c>
      <c r="E264" s="14">
        <v>0.34</v>
      </c>
      <c r="F264" s="14">
        <v>0</v>
      </c>
      <c r="G264" s="42">
        <v>0.58</v>
      </c>
      <c r="H264" s="14">
        <f t="shared" si="14"/>
        <v>0.245</v>
      </c>
      <c r="I264" s="14">
        <v>0</v>
      </c>
      <c r="J264" s="14">
        <v>0.11</v>
      </c>
      <c r="K264" s="14">
        <v>0</v>
      </c>
      <c r="L264" s="14">
        <v>0.19</v>
      </c>
      <c r="M264" s="14">
        <v>0</v>
      </c>
      <c r="N264" s="14">
        <v>0.16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0.12</v>
      </c>
      <c r="V264" s="14">
        <f t="shared" si="15"/>
        <v>2.61</v>
      </c>
      <c r="W264" s="42">
        <v>2.03</v>
      </c>
      <c r="X264" s="14">
        <v>0</v>
      </c>
      <c r="Y264" s="14">
        <v>0.76</v>
      </c>
      <c r="Z264" s="14">
        <v>0.34</v>
      </c>
      <c r="AA264" s="14">
        <v>1.1</v>
      </c>
      <c r="AB264" s="14">
        <v>0</v>
      </c>
      <c r="AC264" s="14">
        <v>0</v>
      </c>
      <c r="AD264" s="14">
        <f>'[2]Диаг-ка ВДГО'!H158</f>
        <v>1.4318008044945314</v>
      </c>
      <c r="AE264" s="15">
        <f>C264-(D264+E264+F264+H264+J264+L264+M264+N264+O264+P264+Q264+R264+S264+T264+U264+V264+Y264+Z264+AA264+AB264+I264+X264+AC264+K264+AD264)</f>
        <v>0.003199195505469099</v>
      </c>
      <c r="AF264" s="16" t="e">
        <f>#REF!+AE264</f>
        <v>#REF!</v>
      </c>
      <c r="AG264" s="17">
        <f>C264-SUM(D264:AE264)+G264+W264</f>
        <v>0</v>
      </c>
      <c r="AH264" s="13">
        <v>0.25</v>
      </c>
      <c r="AI264" s="1"/>
      <c r="AJ264" s="1" t="e">
        <f>(C264+#REF!)*#REF!</f>
        <v>#REF!</v>
      </c>
      <c r="AK264" s="1"/>
      <c r="AL264" s="1"/>
      <c r="AM264" s="1"/>
      <c r="AN264" s="1"/>
      <c r="AO264" s="1"/>
      <c r="AP264" s="1"/>
      <c r="AQ264" s="1"/>
      <c r="AR264" s="1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</row>
    <row r="265" spans="1:56" s="19" customFormat="1" ht="15">
      <c r="A265" s="11">
        <v>263</v>
      </c>
      <c r="B265" s="41" t="s">
        <v>295</v>
      </c>
      <c r="C265" s="14">
        <v>7.41</v>
      </c>
      <c r="D265" s="14">
        <v>0</v>
      </c>
      <c r="E265" s="14">
        <v>0.34</v>
      </c>
      <c r="F265" s="14">
        <v>0</v>
      </c>
      <c r="G265" s="42">
        <v>0.58</v>
      </c>
      <c r="H265" s="14">
        <f t="shared" si="14"/>
        <v>1.47</v>
      </c>
      <c r="I265" s="14">
        <v>0</v>
      </c>
      <c r="J265" s="14">
        <v>0.28</v>
      </c>
      <c r="K265" s="14">
        <v>0</v>
      </c>
      <c r="L265" s="14">
        <v>0.19</v>
      </c>
      <c r="M265" s="14">
        <v>0</v>
      </c>
      <c r="N265" s="14">
        <v>0.16</v>
      </c>
      <c r="O265" s="14">
        <v>0</v>
      </c>
      <c r="P265" s="14">
        <v>0</v>
      </c>
      <c r="Q265" s="14">
        <v>0.04</v>
      </c>
      <c r="R265" s="14">
        <v>0</v>
      </c>
      <c r="S265" s="14">
        <v>0</v>
      </c>
      <c r="T265" s="14">
        <v>0</v>
      </c>
      <c r="U265" s="14">
        <v>0.12</v>
      </c>
      <c r="V265" s="14">
        <f t="shared" si="15"/>
        <v>2.61</v>
      </c>
      <c r="W265" s="42">
        <v>2.03</v>
      </c>
      <c r="X265" s="14">
        <v>0</v>
      </c>
      <c r="Y265" s="14">
        <v>0.76</v>
      </c>
      <c r="Z265" s="14">
        <v>0.34</v>
      </c>
      <c r="AA265" s="14">
        <v>1.1</v>
      </c>
      <c r="AB265" s="14">
        <v>0</v>
      </c>
      <c r="AC265" s="14">
        <v>0</v>
      </c>
      <c r="AD265" s="14">
        <v>0</v>
      </c>
      <c r="AE265" s="15">
        <f>C265-(D265+E265+F265+H265+J265+L265+M265+N265+O265+P265+Q265+R265+S265+T265+U265+V265+Y265+Z265+AA265+AB265+I265+X265+AC265+K265+AD265)</f>
        <v>0</v>
      </c>
      <c r="AF265" s="16" t="e">
        <f>#REF!+AE265</f>
        <v>#REF!</v>
      </c>
      <c r="AG265" s="17">
        <f>C265-SUM(D265:AE265)+G265+W265</f>
        <v>0</v>
      </c>
      <c r="AH265" s="13">
        <v>1.5</v>
      </c>
      <c r="AI265" s="1"/>
      <c r="AJ265" s="1" t="e">
        <f>(C265+#REF!)*#REF!</f>
        <v>#REF!</v>
      </c>
      <c r="AK265" s="1"/>
      <c r="AL265" s="1"/>
      <c r="AM265" s="1"/>
      <c r="AN265" s="1"/>
      <c r="AO265" s="1"/>
      <c r="AP265" s="1"/>
      <c r="AQ265" s="1"/>
      <c r="AR265" s="1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</row>
    <row r="266" spans="1:56" s="19" customFormat="1" ht="15">
      <c r="A266" s="11">
        <v>264</v>
      </c>
      <c r="B266" s="41" t="s">
        <v>296</v>
      </c>
      <c r="C266" s="14">
        <v>7.41</v>
      </c>
      <c r="D266" s="14">
        <v>0</v>
      </c>
      <c r="E266" s="14">
        <v>0.34</v>
      </c>
      <c r="F266" s="14">
        <v>0</v>
      </c>
      <c r="G266" s="42">
        <v>0.58</v>
      </c>
      <c r="H266" s="14">
        <f t="shared" si="14"/>
        <v>1.5092</v>
      </c>
      <c r="I266" s="14">
        <v>0</v>
      </c>
      <c r="J266" s="14">
        <v>0.28</v>
      </c>
      <c r="K266" s="14">
        <v>0</v>
      </c>
      <c r="L266" s="14">
        <v>0.19</v>
      </c>
      <c r="M266" s="14">
        <v>0</v>
      </c>
      <c r="N266" s="14">
        <v>0.16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0.12</v>
      </c>
      <c r="V266" s="14">
        <f t="shared" si="15"/>
        <v>2.61</v>
      </c>
      <c r="W266" s="42">
        <v>2.03</v>
      </c>
      <c r="X266" s="14">
        <v>0</v>
      </c>
      <c r="Y266" s="14">
        <v>0.76</v>
      </c>
      <c r="Z266" s="14">
        <v>0.34</v>
      </c>
      <c r="AA266" s="14">
        <v>1.1</v>
      </c>
      <c r="AB266" s="14">
        <v>0</v>
      </c>
      <c r="AC266" s="14">
        <v>0</v>
      </c>
      <c r="AD266" s="14">
        <v>0</v>
      </c>
      <c r="AE266" s="15">
        <f>C266-(D266+E266+F266+H266+J266+L266+M266+N266+O266+P266+Q266+R266+S266+T266+U266+V266+Y266+Z266+AA266+AB266+I266+X266+AC266+K266+AD266)</f>
        <v>0.0007999999999999119</v>
      </c>
      <c r="AF266" s="16" t="e">
        <f>#REF!+AE266</f>
        <v>#REF!</v>
      </c>
      <c r="AG266" s="17">
        <f>C266-SUM(D266:AE266)+G266+W266</f>
        <v>0</v>
      </c>
      <c r="AH266" s="13">
        <v>1.54</v>
      </c>
      <c r="AI266" s="1"/>
      <c r="AJ266" s="1" t="e">
        <f>(C266+#REF!)*#REF!</f>
        <v>#REF!</v>
      </c>
      <c r="AK266" s="1"/>
      <c r="AL266" s="1"/>
      <c r="AM266" s="1"/>
      <c r="AN266" s="1"/>
      <c r="AO266" s="1"/>
      <c r="AP266" s="1"/>
      <c r="AQ266" s="1"/>
      <c r="AR266" s="1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</row>
    <row r="267" spans="1:56" s="19" customFormat="1" ht="15">
      <c r="A267" s="11">
        <v>265</v>
      </c>
      <c r="B267" s="41" t="s">
        <v>297</v>
      </c>
      <c r="C267" s="14">
        <v>7.41</v>
      </c>
      <c r="D267" s="14">
        <v>0</v>
      </c>
      <c r="E267" s="14">
        <v>0.34</v>
      </c>
      <c r="F267" s="14">
        <v>0</v>
      </c>
      <c r="G267" s="42">
        <v>0.58</v>
      </c>
      <c r="H267" s="14">
        <f t="shared" si="14"/>
        <v>1.5092</v>
      </c>
      <c r="I267" s="14">
        <v>0</v>
      </c>
      <c r="J267" s="14">
        <v>0.28</v>
      </c>
      <c r="K267" s="14">
        <v>0</v>
      </c>
      <c r="L267" s="14">
        <v>0.19</v>
      </c>
      <c r="M267" s="14">
        <v>0</v>
      </c>
      <c r="N267" s="14">
        <v>0.16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0.12</v>
      </c>
      <c r="V267" s="14">
        <f t="shared" si="15"/>
        <v>2.61</v>
      </c>
      <c r="W267" s="42">
        <v>2.03</v>
      </c>
      <c r="X267" s="14">
        <v>0</v>
      </c>
      <c r="Y267" s="14">
        <v>0.76</v>
      </c>
      <c r="Z267" s="14">
        <v>0.34</v>
      </c>
      <c r="AA267" s="14">
        <v>1.1</v>
      </c>
      <c r="AB267" s="14">
        <v>0</v>
      </c>
      <c r="AC267" s="14">
        <v>0</v>
      </c>
      <c r="AD267" s="14">
        <v>0</v>
      </c>
      <c r="AE267" s="15">
        <f>C267-(D267+E267+F267+H267+J267+L267+M267+N267+O267+P267+Q267+R267+S267+T267+U267+V267+Y267+Z267+AA267+AB267+I267+X267+AC267+K267+AD267)</f>
        <v>0.0007999999999999119</v>
      </c>
      <c r="AF267" s="16" t="e">
        <f>#REF!+AE267</f>
        <v>#REF!</v>
      </c>
      <c r="AG267" s="17">
        <f>C267-SUM(D267:AE267)+G267+W267</f>
        <v>0</v>
      </c>
      <c r="AH267" s="13">
        <v>1.54</v>
      </c>
      <c r="AI267" s="1"/>
      <c r="AJ267" s="1" t="e">
        <f>(C267+#REF!)*#REF!</f>
        <v>#REF!</v>
      </c>
      <c r="AK267" s="1"/>
      <c r="AL267" s="1"/>
      <c r="AM267" s="1"/>
      <c r="AN267" s="1"/>
      <c r="AO267" s="1"/>
      <c r="AP267" s="1"/>
      <c r="AQ267" s="1"/>
      <c r="AR267" s="1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</row>
    <row r="268" spans="1:36" ht="15">
      <c r="A268" s="11">
        <v>266</v>
      </c>
      <c r="B268" s="41" t="s">
        <v>298</v>
      </c>
      <c r="C268" s="14">
        <v>7.41</v>
      </c>
      <c r="D268" s="14">
        <v>0</v>
      </c>
      <c r="E268" s="14">
        <v>0.34</v>
      </c>
      <c r="F268" s="14">
        <v>0</v>
      </c>
      <c r="G268" s="42">
        <v>0.58</v>
      </c>
      <c r="H268" s="14">
        <f t="shared" si="14"/>
        <v>1.5092</v>
      </c>
      <c r="I268" s="14">
        <v>0</v>
      </c>
      <c r="J268" s="14">
        <v>0.28</v>
      </c>
      <c r="K268" s="14">
        <v>0</v>
      </c>
      <c r="L268" s="14">
        <v>0.19</v>
      </c>
      <c r="M268" s="14">
        <v>0</v>
      </c>
      <c r="N268" s="14">
        <v>0.16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0.12</v>
      </c>
      <c r="V268" s="14">
        <f t="shared" si="15"/>
        <v>2.61</v>
      </c>
      <c r="W268" s="42">
        <v>2.03</v>
      </c>
      <c r="X268" s="14">
        <v>0</v>
      </c>
      <c r="Y268" s="14">
        <v>0.76</v>
      </c>
      <c r="Z268" s="14">
        <v>0.34</v>
      </c>
      <c r="AA268" s="14">
        <v>1.1</v>
      </c>
      <c r="AB268" s="14">
        <v>0</v>
      </c>
      <c r="AC268" s="14">
        <v>0</v>
      </c>
      <c r="AD268" s="14">
        <v>0</v>
      </c>
      <c r="AE268" s="15">
        <f>C268-(D268+E268+F268+H268+J268+L268+M268+N268+O268+P268+Q268+R268+S268+T268+U268+V268+Y268+Z268+AA268+AB268+I268+X268+AC268+K268+AD268)</f>
        <v>0.0007999999999999119</v>
      </c>
      <c r="AF268" s="16" t="e">
        <f>#REF!+AE268</f>
        <v>#REF!</v>
      </c>
      <c r="AG268" s="17">
        <f>C268-SUM(D268:AE268)+G268+W268</f>
        <v>0</v>
      </c>
      <c r="AH268" s="13">
        <v>1.54</v>
      </c>
      <c r="AJ268" s="1" t="e">
        <f>(C268+#REF!)*#REF!</f>
        <v>#REF!</v>
      </c>
    </row>
    <row r="269" spans="1:36" ht="15">
      <c r="A269" s="11">
        <v>267</v>
      </c>
      <c r="B269" s="41" t="s">
        <v>299</v>
      </c>
      <c r="C269" s="14">
        <v>7.41</v>
      </c>
      <c r="D269" s="14">
        <v>0</v>
      </c>
      <c r="E269" s="14">
        <v>0.34</v>
      </c>
      <c r="F269" s="14">
        <v>0</v>
      </c>
      <c r="G269" s="42">
        <v>0.58</v>
      </c>
      <c r="H269" s="14">
        <f t="shared" si="14"/>
        <v>1.5092</v>
      </c>
      <c r="I269" s="14">
        <v>0</v>
      </c>
      <c r="J269" s="14">
        <v>0.28</v>
      </c>
      <c r="K269" s="14">
        <v>0</v>
      </c>
      <c r="L269" s="14">
        <v>0.19</v>
      </c>
      <c r="M269" s="14">
        <v>0</v>
      </c>
      <c r="N269" s="14">
        <v>0.16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0.12</v>
      </c>
      <c r="V269" s="14">
        <f t="shared" si="15"/>
        <v>2.61</v>
      </c>
      <c r="W269" s="42">
        <v>2.03</v>
      </c>
      <c r="X269" s="14">
        <v>0</v>
      </c>
      <c r="Y269" s="14">
        <v>0.76</v>
      </c>
      <c r="Z269" s="14">
        <v>0.34</v>
      </c>
      <c r="AA269" s="14">
        <v>1.1</v>
      </c>
      <c r="AB269" s="14">
        <v>0</v>
      </c>
      <c r="AC269" s="14">
        <v>0</v>
      </c>
      <c r="AD269" s="14">
        <v>0</v>
      </c>
      <c r="AE269" s="15">
        <f>C269-(D269+E269+F269+H269+J269+L269+M269+N269+O269+P269+Q269+R269+S269+T269+U269+V269+Y269+Z269+AA269+AB269+I269+X269+AC269+K269+AD269)</f>
        <v>0.0007999999999999119</v>
      </c>
      <c r="AF269" s="16" t="e">
        <f>#REF!+AE269</f>
        <v>#REF!</v>
      </c>
      <c r="AG269" s="17">
        <f>C269-SUM(D269:AE269)+G269+W269</f>
        <v>0</v>
      </c>
      <c r="AH269" s="13">
        <v>1.54</v>
      </c>
      <c r="AJ269" s="1" t="e">
        <f>(C269+#REF!)*#REF!</f>
        <v>#REF!</v>
      </c>
    </row>
    <row r="270" spans="1:36" ht="15">
      <c r="A270" s="11">
        <v>268</v>
      </c>
      <c r="B270" s="41" t="s">
        <v>300</v>
      </c>
      <c r="C270" s="14">
        <v>7.41</v>
      </c>
      <c r="D270" s="14">
        <v>0</v>
      </c>
      <c r="E270" s="14">
        <v>0.34</v>
      </c>
      <c r="F270" s="14">
        <v>0</v>
      </c>
      <c r="G270" s="42">
        <v>0.58</v>
      </c>
      <c r="H270" s="14">
        <f t="shared" si="14"/>
        <v>1.5092</v>
      </c>
      <c r="I270" s="14">
        <v>0</v>
      </c>
      <c r="J270" s="14">
        <v>0.28</v>
      </c>
      <c r="K270" s="14">
        <v>0</v>
      </c>
      <c r="L270" s="14">
        <v>0.19</v>
      </c>
      <c r="M270" s="14">
        <v>0</v>
      </c>
      <c r="N270" s="14">
        <v>0.16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0.12</v>
      </c>
      <c r="V270" s="14">
        <f t="shared" si="15"/>
        <v>2.61</v>
      </c>
      <c r="W270" s="42">
        <v>2.03</v>
      </c>
      <c r="X270" s="14">
        <v>0</v>
      </c>
      <c r="Y270" s="14">
        <v>0.76</v>
      </c>
      <c r="Z270" s="14">
        <v>0.34</v>
      </c>
      <c r="AA270" s="14">
        <v>1.1</v>
      </c>
      <c r="AB270" s="14">
        <v>0</v>
      </c>
      <c r="AC270" s="14">
        <v>0</v>
      </c>
      <c r="AD270" s="14">
        <v>0</v>
      </c>
      <c r="AE270" s="15">
        <f>C270-(D270+E270+F270+H270+J270+L270+M270+N270+O270+P270+Q270+R270+S270+T270+U270+V270+Y270+Z270+AA270+AB270+I270+X270+AC270+K270+AD270)</f>
        <v>0.0007999999999999119</v>
      </c>
      <c r="AF270" s="16" t="e">
        <f>#REF!+AE270</f>
        <v>#REF!</v>
      </c>
      <c r="AG270" s="17">
        <f>C270-SUM(D270:AE270)+G270+W270</f>
        <v>0</v>
      </c>
      <c r="AH270" s="13">
        <v>1.54</v>
      </c>
      <c r="AJ270" s="1" t="e">
        <f>(C270+#REF!)*#REF!</f>
        <v>#REF!</v>
      </c>
    </row>
    <row r="271" spans="1:36" ht="15">
      <c r="A271" s="11">
        <v>269</v>
      </c>
      <c r="B271" s="41" t="s">
        <v>301</v>
      </c>
      <c r="C271" s="14">
        <v>7.41</v>
      </c>
      <c r="D271" s="14">
        <v>0</v>
      </c>
      <c r="E271" s="14">
        <v>0.34</v>
      </c>
      <c r="F271" s="14">
        <v>0</v>
      </c>
      <c r="G271" s="42">
        <v>0.58</v>
      </c>
      <c r="H271" s="14">
        <f t="shared" si="14"/>
        <v>1.5092</v>
      </c>
      <c r="I271" s="14">
        <v>0</v>
      </c>
      <c r="J271" s="14">
        <v>0.28</v>
      </c>
      <c r="K271" s="14">
        <v>0</v>
      </c>
      <c r="L271" s="14">
        <v>0.19</v>
      </c>
      <c r="M271" s="14">
        <v>0</v>
      </c>
      <c r="N271" s="14">
        <v>0.16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0.12</v>
      </c>
      <c r="V271" s="14">
        <f t="shared" si="15"/>
        <v>2.61</v>
      </c>
      <c r="W271" s="42">
        <v>2.03</v>
      </c>
      <c r="X271" s="14">
        <v>0</v>
      </c>
      <c r="Y271" s="14">
        <v>0.76</v>
      </c>
      <c r="Z271" s="14">
        <v>0.34</v>
      </c>
      <c r="AA271" s="14">
        <v>1.1</v>
      </c>
      <c r="AB271" s="14">
        <v>0</v>
      </c>
      <c r="AC271" s="14">
        <v>0</v>
      </c>
      <c r="AD271" s="14">
        <v>0</v>
      </c>
      <c r="AE271" s="15">
        <f>C271-(D271+E271+F271+H271+J271+L271+M271+N271+O271+P271+Q271+R271+S271+T271+U271+V271+Y271+Z271+AA271+AB271+I271+X271+AC271+K271+AD271)</f>
        <v>0.0007999999999999119</v>
      </c>
      <c r="AF271" s="16" t="e">
        <f>#REF!+AE271</f>
        <v>#REF!</v>
      </c>
      <c r="AG271" s="17">
        <f>C271-SUM(D271:AE271)+G271+W271</f>
        <v>0</v>
      </c>
      <c r="AH271" s="13">
        <v>1.54</v>
      </c>
      <c r="AJ271" s="1" t="e">
        <f>(C271+#REF!)*#REF!</f>
        <v>#REF!</v>
      </c>
    </row>
    <row r="272" spans="1:36" ht="15">
      <c r="A272" s="11">
        <v>270</v>
      </c>
      <c r="B272" s="41" t="s">
        <v>302</v>
      </c>
      <c r="C272" s="14">
        <v>7.41</v>
      </c>
      <c r="D272" s="14">
        <v>0</v>
      </c>
      <c r="E272" s="14">
        <v>0.34</v>
      </c>
      <c r="F272" s="14">
        <v>0</v>
      </c>
      <c r="G272" s="42">
        <v>0.58</v>
      </c>
      <c r="H272" s="14">
        <f t="shared" si="14"/>
        <v>1.5092</v>
      </c>
      <c r="I272" s="14">
        <v>0</v>
      </c>
      <c r="J272" s="14">
        <v>0.28</v>
      </c>
      <c r="K272" s="14">
        <v>0</v>
      </c>
      <c r="L272" s="14">
        <v>0.19</v>
      </c>
      <c r="M272" s="14">
        <v>0</v>
      </c>
      <c r="N272" s="14">
        <v>0.16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0.12</v>
      </c>
      <c r="V272" s="14">
        <f t="shared" si="15"/>
        <v>2.61</v>
      </c>
      <c r="W272" s="42">
        <v>2.03</v>
      </c>
      <c r="X272" s="14">
        <v>0</v>
      </c>
      <c r="Y272" s="14">
        <v>0.76</v>
      </c>
      <c r="Z272" s="14">
        <v>0.34</v>
      </c>
      <c r="AA272" s="14">
        <v>1.1</v>
      </c>
      <c r="AB272" s="14">
        <v>0</v>
      </c>
      <c r="AC272" s="14">
        <v>0</v>
      </c>
      <c r="AD272" s="14">
        <v>0</v>
      </c>
      <c r="AE272" s="15">
        <f>C272-(D272+E272+F272+H272+J272+L272+M272+N272+O272+P272+Q272+R272+S272+T272+U272+V272+Y272+Z272+AA272+AB272+I272+X272+AC272+K272+AD272)</f>
        <v>0.0007999999999999119</v>
      </c>
      <c r="AF272" s="16" t="e">
        <f>#REF!+AE272</f>
        <v>#REF!</v>
      </c>
      <c r="AG272" s="17">
        <f>C272-SUM(D272:AE272)+G272+W272</f>
        <v>0</v>
      </c>
      <c r="AH272" s="13">
        <v>1.54</v>
      </c>
      <c r="AJ272" s="1" t="e">
        <f>(C272+#REF!)*#REF!</f>
        <v>#REF!</v>
      </c>
    </row>
    <row r="273" spans="1:36" ht="15">
      <c r="A273" s="11">
        <v>271</v>
      </c>
      <c r="B273" s="41" t="s">
        <v>303</v>
      </c>
      <c r="C273" s="14">
        <v>7.41</v>
      </c>
      <c r="D273" s="14">
        <v>0</v>
      </c>
      <c r="E273" s="14">
        <v>0.34</v>
      </c>
      <c r="F273" s="14">
        <v>0</v>
      </c>
      <c r="G273" s="42">
        <v>0.58</v>
      </c>
      <c r="H273" s="14">
        <f t="shared" si="14"/>
        <v>1.47</v>
      </c>
      <c r="I273" s="14">
        <v>0</v>
      </c>
      <c r="J273" s="14">
        <v>0.28</v>
      </c>
      <c r="K273" s="14">
        <v>0</v>
      </c>
      <c r="L273" s="14">
        <v>0.19</v>
      </c>
      <c r="M273" s="14">
        <v>0</v>
      </c>
      <c r="N273" s="14">
        <v>0.16</v>
      </c>
      <c r="O273" s="14">
        <v>0</v>
      </c>
      <c r="P273" s="14">
        <v>0</v>
      </c>
      <c r="Q273" s="14">
        <v>0.04</v>
      </c>
      <c r="R273" s="14">
        <v>0</v>
      </c>
      <c r="S273" s="14">
        <v>0</v>
      </c>
      <c r="T273" s="14">
        <v>0</v>
      </c>
      <c r="U273" s="14">
        <v>0.12</v>
      </c>
      <c r="V273" s="14">
        <f t="shared" si="15"/>
        <v>2.61</v>
      </c>
      <c r="W273" s="42">
        <v>2.03</v>
      </c>
      <c r="X273" s="14">
        <v>0</v>
      </c>
      <c r="Y273" s="14">
        <v>0.76</v>
      </c>
      <c r="Z273" s="14">
        <v>0.34</v>
      </c>
      <c r="AA273" s="14">
        <v>1.1</v>
      </c>
      <c r="AB273" s="14">
        <v>0</v>
      </c>
      <c r="AC273" s="14">
        <v>0</v>
      </c>
      <c r="AD273" s="14">
        <v>0</v>
      </c>
      <c r="AE273" s="15">
        <f>C273-(D273+E273+F273+H273+J273+L273+M273+N273+O273+P273+Q273+R273+S273+T273+U273+V273+Y273+Z273+AA273+AB273+I273+X273+AC273+K273+AD273)</f>
        <v>0</v>
      </c>
      <c r="AF273" s="16" t="e">
        <f>#REF!+AE273</f>
        <v>#REF!</v>
      </c>
      <c r="AG273" s="17">
        <f>C273-SUM(D273:AE273)+G273+W273</f>
        <v>0</v>
      </c>
      <c r="AH273" s="13">
        <v>1.5</v>
      </c>
      <c r="AJ273" s="1" t="e">
        <f>(C273+#REF!)*#REF!</f>
        <v>#REF!</v>
      </c>
    </row>
    <row r="274" spans="1:36" ht="15">
      <c r="A274" s="11">
        <v>272</v>
      </c>
      <c r="B274" s="41" t="s">
        <v>304</v>
      </c>
      <c r="C274" s="14">
        <v>7.41</v>
      </c>
      <c r="D274" s="14">
        <v>0</v>
      </c>
      <c r="E274" s="14">
        <v>0.34</v>
      </c>
      <c r="F274" s="14">
        <v>0</v>
      </c>
      <c r="G274" s="42">
        <v>0.58</v>
      </c>
      <c r="H274" s="14">
        <f t="shared" si="14"/>
        <v>1.5092</v>
      </c>
      <c r="I274" s="14">
        <v>0</v>
      </c>
      <c r="J274" s="14">
        <v>0.28</v>
      </c>
      <c r="K274" s="14">
        <v>0</v>
      </c>
      <c r="L274" s="14">
        <v>0.19</v>
      </c>
      <c r="M274" s="14">
        <v>0</v>
      </c>
      <c r="N274" s="14">
        <v>0.16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0.12</v>
      </c>
      <c r="V274" s="14">
        <f t="shared" si="15"/>
        <v>2.61</v>
      </c>
      <c r="W274" s="42">
        <v>2.03</v>
      </c>
      <c r="X274" s="14">
        <v>0</v>
      </c>
      <c r="Y274" s="14">
        <v>0.76</v>
      </c>
      <c r="Z274" s="14">
        <v>0.34</v>
      </c>
      <c r="AA274" s="14">
        <v>1.1</v>
      </c>
      <c r="AB274" s="14">
        <v>0</v>
      </c>
      <c r="AC274" s="14">
        <v>0</v>
      </c>
      <c r="AD274" s="14">
        <v>0</v>
      </c>
      <c r="AE274" s="15">
        <f>C274-(D274+E274+F274+H274+J274+L274+M274+N274+O274+P274+Q274+R274+S274+T274+U274+V274+Y274+Z274+AA274+AB274+I274+X274+AC274+K274+AD274)</f>
        <v>0.0007999999999999119</v>
      </c>
      <c r="AF274" s="16" t="e">
        <f>#REF!+AE274</f>
        <v>#REF!</v>
      </c>
      <c r="AG274" s="17">
        <f>C274-SUM(D274:AE274)+G274+W274</f>
        <v>0</v>
      </c>
      <c r="AH274" s="13">
        <v>1.54</v>
      </c>
      <c r="AJ274" s="1" t="e">
        <f>(C274+#REF!)*#REF!</f>
        <v>#REF!</v>
      </c>
    </row>
    <row r="275" spans="1:36" ht="15">
      <c r="A275" s="11">
        <v>273</v>
      </c>
      <c r="B275" s="41" t="s">
        <v>305</v>
      </c>
      <c r="C275" s="14">
        <v>7.41</v>
      </c>
      <c r="D275" s="14">
        <v>0</v>
      </c>
      <c r="E275" s="14">
        <v>0.34</v>
      </c>
      <c r="F275" s="14">
        <v>0</v>
      </c>
      <c r="G275" s="42">
        <v>0.58</v>
      </c>
      <c r="H275" s="14">
        <f t="shared" si="14"/>
        <v>1.5092</v>
      </c>
      <c r="I275" s="14">
        <v>0</v>
      </c>
      <c r="J275" s="14">
        <v>0.28</v>
      </c>
      <c r="K275" s="14">
        <v>0</v>
      </c>
      <c r="L275" s="14">
        <v>0.19</v>
      </c>
      <c r="M275" s="14">
        <v>0</v>
      </c>
      <c r="N275" s="14">
        <v>0.16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0.12</v>
      </c>
      <c r="V275" s="14">
        <f t="shared" si="15"/>
        <v>2.61</v>
      </c>
      <c r="W275" s="42">
        <v>2.03</v>
      </c>
      <c r="X275" s="14">
        <v>0</v>
      </c>
      <c r="Y275" s="14">
        <v>0.76</v>
      </c>
      <c r="Z275" s="14">
        <v>0.34</v>
      </c>
      <c r="AA275" s="14">
        <v>1.1</v>
      </c>
      <c r="AB275" s="14">
        <v>0</v>
      </c>
      <c r="AC275" s="14">
        <v>0</v>
      </c>
      <c r="AD275" s="14">
        <v>0</v>
      </c>
      <c r="AE275" s="15">
        <f>C275-(D275+E275+F275+H275+J275+L275+M275+N275+O275+P275+Q275+R275+S275+T275+U275+V275+Y275+Z275+AA275+AB275+I275+X275+AC275+K275+AD275)</f>
        <v>0.0007999999999999119</v>
      </c>
      <c r="AF275" s="16" t="e">
        <f>#REF!+AE275</f>
        <v>#REF!</v>
      </c>
      <c r="AG275" s="17">
        <f>C275-SUM(D275:AE275)+G275+W275</f>
        <v>0</v>
      </c>
      <c r="AH275" s="13">
        <v>1.54</v>
      </c>
      <c r="AJ275" s="1" t="e">
        <f>(C275+#REF!)*#REF!</f>
        <v>#REF!</v>
      </c>
    </row>
    <row r="276" spans="1:36" ht="15">
      <c r="A276" s="11">
        <v>274</v>
      </c>
      <c r="B276" s="41" t="s">
        <v>306</v>
      </c>
      <c r="C276" s="14">
        <v>7.41</v>
      </c>
      <c r="D276" s="14">
        <v>0</v>
      </c>
      <c r="E276" s="14">
        <v>0.34</v>
      </c>
      <c r="F276" s="14">
        <v>0</v>
      </c>
      <c r="G276" s="42">
        <v>0.58</v>
      </c>
      <c r="H276" s="14">
        <f t="shared" si="14"/>
        <v>1.5092</v>
      </c>
      <c r="I276" s="14">
        <v>0</v>
      </c>
      <c r="J276" s="14">
        <v>0.28</v>
      </c>
      <c r="K276" s="14">
        <v>0</v>
      </c>
      <c r="L276" s="14">
        <v>0.19</v>
      </c>
      <c r="M276" s="14">
        <v>0</v>
      </c>
      <c r="N276" s="14">
        <v>0.16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0.12</v>
      </c>
      <c r="V276" s="14">
        <f t="shared" si="15"/>
        <v>2.61</v>
      </c>
      <c r="W276" s="42">
        <v>2.03</v>
      </c>
      <c r="X276" s="14">
        <v>0</v>
      </c>
      <c r="Y276" s="14">
        <v>0.76</v>
      </c>
      <c r="Z276" s="14">
        <v>0.34</v>
      </c>
      <c r="AA276" s="14">
        <v>1.1</v>
      </c>
      <c r="AB276" s="14">
        <v>0</v>
      </c>
      <c r="AC276" s="14">
        <v>0</v>
      </c>
      <c r="AD276" s="14">
        <v>0</v>
      </c>
      <c r="AE276" s="15">
        <f>C276-(D276+E276+F276+H276+J276+L276+M276+N276+O276+P276+Q276+R276+S276+T276+U276+V276+Y276+Z276+AA276+AB276+I276+X276+AC276+K276+AD276)</f>
        <v>0.0007999999999999119</v>
      </c>
      <c r="AF276" s="16" t="e">
        <f>#REF!+AE276</f>
        <v>#REF!</v>
      </c>
      <c r="AG276" s="17">
        <f>C276-SUM(D276:AE276)+G276+W276</f>
        <v>0</v>
      </c>
      <c r="AH276" s="13">
        <v>1.54</v>
      </c>
      <c r="AJ276" s="1" t="e">
        <f>(C276+#REF!)*#REF!</f>
        <v>#REF!</v>
      </c>
    </row>
    <row r="277" spans="1:36" ht="15">
      <c r="A277" s="11">
        <v>275</v>
      </c>
      <c r="B277" s="41" t="s">
        <v>307</v>
      </c>
      <c r="C277" s="14">
        <v>6.61</v>
      </c>
      <c r="D277" s="14">
        <v>0</v>
      </c>
      <c r="E277" s="14">
        <v>0.34</v>
      </c>
      <c r="F277" s="14">
        <v>0</v>
      </c>
      <c r="G277" s="42">
        <v>0.58</v>
      </c>
      <c r="H277" s="14">
        <f t="shared" si="14"/>
        <v>0.7742</v>
      </c>
      <c r="I277" s="14">
        <v>0</v>
      </c>
      <c r="J277" s="14">
        <v>0.22</v>
      </c>
      <c r="K277" s="14">
        <v>0</v>
      </c>
      <c r="L277" s="14">
        <v>0.19</v>
      </c>
      <c r="M277" s="14">
        <v>0</v>
      </c>
      <c r="N277" s="14">
        <v>0.16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0.12</v>
      </c>
      <c r="V277" s="14">
        <f t="shared" si="15"/>
        <v>2.61</v>
      </c>
      <c r="W277" s="42">
        <v>2.03</v>
      </c>
      <c r="X277" s="14">
        <v>0</v>
      </c>
      <c r="Y277" s="14">
        <v>0.76</v>
      </c>
      <c r="Z277" s="14">
        <v>0.34</v>
      </c>
      <c r="AA277" s="14">
        <v>1.1</v>
      </c>
      <c r="AB277" s="14">
        <v>0</v>
      </c>
      <c r="AC277" s="14">
        <v>0</v>
      </c>
      <c r="AD277" s="14">
        <v>0</v>
      </c>
      <c r="AE277" s="15">
        <f>C277-(D277+E277+F277+H277+J277+L277+M277+N277+O277+P277+Q277+R277+S277+T277+U277+V277+Y277+Z277+AA277+AB277+I277+X277+AC277+K277+AD277)</f>
        <v>-0.004199999999998205</v>
      </c>
      <c r="AF277" s="16" t="e">
        <f>#REF!+AE277</f>
        <v>#REF!</v>
      </c>
      <c r="AG277" s="17">
        <f>C277-SUM(D277:AE277)+G277+W277</f>
        <v>0</v>
      </c>
      <c r="AH277" s="13">
        <v>0.79</v>
      </c>
      <c r="AJ277" s="1" t="e">
        <f>(C277+#REF!)*#REF!</f>
        <v>#REF!</v>
      </c>
    </row>
    <row r="278" spans="1:36" ht="15">
      <c r="A278" s="11">
        <v>276</v>
      </c>
      <c r="B278" s="41" t="s">
        <v>308</v>
      </c>
      <c r="C278" s="14">
        <v>7.41</v>
      </c>
      <c r="D278" s="14">
        <v>0</v>
      </c>
      <c r="E278" s="14">
        <v>0.34</v>
      </c>
      <c r="F278" s="14">
        <v>0</v>
      </c>
      <c r="G278" s="42">
        <v>0.58</v>
      </c>
      <c r="H278" s="14">
        <f t="shared" si="14"/>
        <v>1.5092</v>
      </c>
      <c r="I278" s="14">
        <v>0</v>
      </c>
      <c r="J278" s="14">
        <v>0.28</v>
      </c>
      <c r="K278" s="14">
        <v>0</v>
      </c>
      <c r="L278" s="14">
        <v>0.19</v>
      </c>
      <c r="M278" s="14">
        <v>0</v>
      </c>
      <c r="N278" s="14">
        <v>0.16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0.12</v>
      </c>
      <c r="V278" s="14">
        <f t="shared" si="15"/>
        <v>2.61</v>
      </c>
      <c r="W278" s="42">
        <v>2.03</v>
      </c>
      <c r="X278" s="14">
        <v>0</v>
      </c>
      <c r="Y278" s="14">
        <v>0.76</v>
      </c>
      <c r="Z278" s="14">
        <v>0.34</v>
      </c>
      <c r="AA278" s="14">
        <v>1.1</v>
      </c>
      <c r="AB278" s="14">
        <v>0</v>
      </c>
      <c r="AC278" s="14">
        <v>0</v>
      </c>
      <c r="AD278" s="14">
        <v>0</v>
      </c>
      <c r="AE278" s="15">
        <f>C278-(D278+E278+F278+H278+J278+L278+M278+N278+O278+P278+Q278+R278+S278+T278+U278+V278+Y278+Z278+AA278+AB278+I278+X278+AC278+K278+AD278)</f>
        <v>0.0007999999999999119</v>
      </c>
      <c r="AF278" s="16" t="e">
        <f>#REF!+AE278</f>
        <v>#REF!</v>
      </c>
      <c r="AG278" s="17">
        <f>C278-SUM(D278:AE278)+G278+W278</f>
        <v>0</v>
      </c>
      <c r="AH278" s="13">
        <v>1.54</v>
      </c>
      <c r="AJ278" s="1" t="e">
        <f>(C278+#REF!)*#REF!</f>
        <v>#REF!</v>
      </c>
    </row>
    <row r="279" spans="1:36" ht="15">
      <c r="A279" s="11">
        <v>277</v>
      </c>
      <c r="B279" s="41" t="s">
        <v>309</v>
      </c>
      <c r="C279" s="14">
        <v>8.18</v>
      </c>
      <c r="D279" s="14">
        <v>0</v>
      </c>
      <c r="E279" s="14">
        <v>0.34</v>
      </c>
      <c r="F279" s="14">
        <v>0</v>
      </c>
      <c r="G279" s="42">
        <v>0.58</v>
      </c>
      <c r="H279" s="14">
        <f t="shared" si="14"/>
        <v>1.5092</v>
      </c>
      <c r="I279" s="14">
        <v>0</v>
      </c>
      <c r="J279" s="14">
        <v>0.38</v>
      </c>
      <c r="K279" s="14">
        <v>0</v>
      </c>
      <c r="L279" s="14">
        <v>0</v>
      </c>
      <c r="M279" s="14">
        <v>0</v>
      </c>
      <c r="N279" s="14">
        <v>0.16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0.35</v>
      </c>
      <c r="V279" s="14">
        <f t="shared" si="15"/>
        <v>2.61</v>
      </c>
      <c r="W279" s="42">
        <v>2.03</v>
      </c>
      <c r="X279" s="14">
        <v>0</v>
      </c>
      <c r="Y279" s="14">
        <v>0.85</v>
      </c>
      <c r="Z279" s="14">
        <v>0.34</v>
      </c>
      <c r="AA279" s="14">
        <v>1.64</v>
      </c>
      <c r="AB279" s="14">
        <v>0</v>
      </c>
      <c r="AC279" s="14">
        <v>0</v>
      </c>
      <c r="AD279" s="14">
        <v>0</v>
      </c>
      <c r="AE279" s="15">
        <f>C279-(D279+E279+F279+H279+J279+L279+M279+N279+O279+P279+Q279+R279+S279+T279+U279+V279+Y279+Z279+AA279+AB279+I279+X279+AC279+K279+AD279)</f>
        <v>0.0007999999999999119</v>
      </c>
      <c r="AF279" s="16" t="e">
        <f>#REF!+AE279</f>
        <v>#REF!</v>
      </c>
      <c r="AG279" s="17">
        <f>C279-SUM(D279:AE279)+G279+W279</f>
        <v>0</v>
      </c>
      <c r="AH279" s="13">
        <v>1.54</v>
      </c>
      <c r="AJ279" s="1" t="e">
        <f>(C279+#REF!)*#REF!</f>
        <v>#REF!</v>
      </c>
    </row>
    <row r="280" spans="1:36" ht="15">
      <c r="A280" s="11">
        <v>278</v>
      </c>
      <c r="B280" s="41" t="s">
        <v>310</v>
      </c>
      <c r="C280" s="14">
        <v>6.61</v>
      </c>
      <c r="D280" s="14">
        <v>0</v>
      </c>
      <c r="E280" s="14">
        <v>0.34</v>
      </c>
      <c r="F280" s="14">
        <v>0</v>
      </c>
      <c r="G280" s="42">
        <v>0.58</v>
      </c>
      <c r="H280" s="14">
        <f t="shared" si="14"/>
        <v>0.7252</v>
      </c>
      <c r="I280" s="14">
        <v>0</v>
      </c>
      <c r="J280" s="14">
        <v>0.26</v>
      </c>
      <c r="K280" s="14">
        <v>0</v>
      </c>
      <c r="L280" s="14">
        <v>0.19</v>
      </c>
      <c r="M280" s="14">
        <v>0</v>
      </c>
      <c r="N280" s="14">
        <v>0.16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0.12</v>
      </c>
      <c r="V280" s="14">
        <f t="shared" si="15"/>
        <v>2.61</v>
      </c>
      <c r="W280" s="42">
        <v>2.03</v>
      </c>
      <c r="X280" s="14">
        <v>0</v>
      </c>
      <c r="Y280" s="14">
        <v>0.76</v>
      </c>
      <c r="Z280" s="14">
        <v>0.34</v>
      </c>
      <c r="AA280" s="14">
        <v>1.1</v>
      </c>
      <c r="AB280" s="14">
        <v>0</v>
      </c>
      <c r="AC280" s="14">
        <v>0</v>
      </c>
      <c r="AD280" s="14">
        <v>0</v>
      </c>
      <c r="AE280" s="15">
        <f>C280-(D280+E280+F280+H280+J280+L280+M280+N280+O280+P280+Q280+R280+S280+T280+U280+V280+Y280+Z280+AA280+AB280+I280+X280+AC280+K280+AD280)</f>
        <v>0.0048000000000003595</v>
      </c>
      <c r="AF280" s="16" t="e">
        <f>#REF!+AE280</f>
        <v>#REF!</v>
      </c>
      <c r="AG280" s="17">
        <f>C280-SUM(D280:AE280)+G280+W280</f>
        <v>0</v>
      </c>
      <c r="AH280" s="13">
        <v>0.74</v>
      </c>
      <c r="AJ280" s="1" t="e">
        <f>(C280+#REF!)*#REF!</f>
        <v>#REF!</v>
      </c>
    </row>
    <row r="281" spans="1:36" ht="15">
      <c r="A281" s="11">
        <v>279</v>
      </c>
      <c r="B281" s="41" t="s">
        <v>311</v>
      </c>
      <c r="C281" s="14">
        <v>10.27</v>
      </c>
      <c r="D281" s="14">
        <v>0</v>
      </c>
      <c r="E281" s="14">
        <v>0.34</v>
      </c>
      <c r="F281" s="14">
        <v>0</v>
      </c>
      <c r="G281" s="42">
        <v>0.58</v>
      </c>
      <c r="H281" s="14">
        <f t="shared" si="14"/>
        <v>3.2731999999999997</v>
      </c>
      <c r="I281" s="14">
        <v>0.07</v>
      </c>
      <c r="J281" s="14">
        <v>0.45</v>
      </c>
      <c r="K281" s="14">
        <v>0</v>
      </c>
      <c r="L281" s="14">
        <v>0.19</v>
      </c>
      <c r="M281" s="14">
        <v>0</v>
      </c>
      <c r="N281" s="14">
        <v>0.16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0.35</v>
      </c>
      <c r="V281" s="14">
        <f t="shared" si="15"/>
        <v>2.61</v>
      </c>
      <c r="W281" s="42">
        <v>2.03</v>
      </c>
      <c r="X281" s="14">
        <v>0</v>
      </c>
      <c r="Y281" s="14">
        <v>0.85</v>
      </c>
      <c r="Z281" s="14">
        <v>0.34</v>
      </c>
      <c r="AA281" s="14">
        <v>1.64</v>
      </c>
      <c r="AB281" s="14">
        <v>0</v>
      </c>
      <c r="AC281" s="14">
        <v>0</v>
      </c>
      <c r="AD281" s="14">
        <v>0</v>
      </c>
      <c r="AE281" s="15">
        <f>C281-(D281+E281+F281+H281+J281+L281+M281+N281+O281+P281+Q281+R281+S281+T281+U281+V281+Y281+Z281+AA281+AB281+I281+X281+AC281+K281+AD281)</f>
        <v>-0.0031999999999996476</v>
      </c>
      <c r="AF281" s="16" t="e">
        <f>#REF!+AE281</f>
        <v>#REF!</v>
      </c>
      <c r="AG281" s="17">
        <f>C281-SUM(D281:AE281)+G281+W281</f>
        <v>0</v>
      </c>
      <c r="AH281" s="13">
        <v>3.34</v>
      </c>
      <c r="AJ281" s="1" t="e">
        <f>(C281+#REF!)*#REF!</f>
        <v>#REF!</v>
      </c>
    </row>
    <row r="282" spans="1:36" ht="15">
      <c r="A282" s="11">
        <v>280</v>
      </c>
      <c r="B282" s="41" t="s">
        <v>312</v>
      </c>
      <c r="C282" s="14">
        <v>7.41</v>
      </c>
      <c r="D282" s="14">
        <v>0</v>
      </c>
      <c r="E282" s="14">
        <v>0.34</v>
      </c>
      <c r="F282" s="14">
        <v>0</v>
      </c>
      <c r="G282" s="42">
        <v>0.58</v>
      </c>
      <c r="H282" s="14">
        <f t="shared" si="14"/>
        <v>1.5092</v>
      </c>
      <c r="I282" s="14">
        <v>0</v>
      </c>
      <c r="J282" s="14">
        <v>0.28</v>
      </c>
      <c r="K282" s="14">
        <v>0</v>
      </c>
      <c r="L282" s="14">
        <v>0.19</v>
      </c>
      <c r="M282" s="14">
        <v>0</v>
      </c>
      <c r="N282" s="14">
        <v>0.16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0.12</v>
      </c>
      <c r="V282" s="14">
        <f t="shared" si="15"/>
        <v>2.61</v>
      </c>
      <c r="W282" s="42">
        <v>2.03</v>
      </c>
      <c r="X282" s="14">
        <v>0</v>
      </c>
      <c r="Y282" s="14">
        <v>0.76</v>
      </c>
      <c r="Z282" s="14">
        <v>0.34</v>
      </c>
      <c r="AA282" s="14">
        <v>1.1</v>
      </c>
      <c r="AB282" s="14">
        <v>0</v>
      </c>
      <c r="AC282" s="14">
        <v>0</v>
      </c>
      <c r="AD282" s="14">
        <v>0</v>
      </c>
      <c r="AE282" s="15">
        <f>C282-(D282+E282+F282+H282+J282+L282+M282+N282+O282+P282+Q282+R282+S282+T282+U282+V282+Y282+Z282+AA282+AB282+I282+X282+AC282+K282+AD282)</f>
        <v>0.0007999999999999119</v>
      </c>
      <c r="AF282" s="16" t="e">
        <f>#REF!+AE282</f>
        <v>#REF!</v>
      </c>
      <c r="AG282" s="17">
        <f>C282-SUM(D282:AE282)+G282+W282</f>
        <v>0</v>
      </c>
      <c r="AH282" s="13">
        <v>1.54</v>
      </c>
      <c r="AJ282" s="1" t="e">
        <f>(C282+#REF!)*#REF!</f>
        <v>#REF!</v>
      </c>
    </row>
    <row r="283" spans="1:36" ht="15">
      <c r="A283" s="11">
        <v>281</v>
      </c>
      <c r="B283" s="41" t="s">
        <v>313</v>
      </c>
      <c r="C283" s="14">
        <v>7.41</v>
      </c>
      <c r="D283" s="14">
        <v>0</v>
      </c>
      <c r="E283" s="14">
        <v>0.34</v>
      </c>
      <c r="F283" s="14">
        <v>0</v>
      </c>
      <c r="G283" s="42">
        <v>0.58</v>
      </c>
      <c r="H283" s="14">
        <f t="shared" si="14"/>
        <v>1.5092</v>
      </c>
      <c r="I283" s="14">
        <v>0</v>
      </c>
      <c r="J283" s="14">
        <v>0.28</v>
      </c>
      <c r="K283" s="14">
        <v>0</v>
      </c>
      <c r="L283" s="14">
        <v>0.19</v>
      </c>
      <c r="M283" s="14">
        <v>0</v>
      </c>
      <c r="N283" s="14">
        <v>0.16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0.12</v>
      </c>
      <c r="V283" s="14">
        <f t="shared" si="15"/>
        <v>2.61</v>
      </c>
      <c r="W283" s="42">
        <v>2.03</v>
      </c>
      <c r="X283" s="14">
        <v>0</v>
      </c>
      <c r="Y283" s="14">
        <v>0.76</v>
      </c>
      <c r="Z283" s="14">
        <v>0.34</v>
      </c>
      <c r="AA283" s="14">
        <v>1.1</v>
      </c>
      <c r="AB283" s="14">
        <v>0</v>
      </c>
      <c r="AC283" s="14">
        <v>0</v>
      </c>
      <c r="AD283" s="14">
        <v>0</v>
      </c>
      <c r="AE283" s="15">
        <f>C283-(D283+E283+F283+H283+J283+L283+M283+N283+O283+P283+Q283+R283+S283+T283+U283+V283+Y283+Z283+AA283+AB283+I283+X283+AC283+K283+AD283)</f>
        <v>0.0007999999999999119</v>
      </c>
      <c r="AF283" s="16" t="e">
        <f>#REF!+AE283</f>
        <v>#REF!</v>
      </c>
      <c r="AG283" s="17">
        <f>C283-SUM(D283:AE283)+G283+W283</f>
        <v>0</v>
      </c>
      <c r="AH283" s="13">
        <v>1.54</v>
      </c>
      <c r="AJ283" s="1" t="e">
        <f>(C283+#REF!)*#REF!</f>
        <v>#REF!</v>
      </c>
    </row>
    <row r="284" spans="1:56" s="19" customFormat="1" ht="15">
      <c r="A284" s="11">
        <v>282</v>
      </c>
      <c r="B284" s="41" t="s">
        <v>314</v>
      </c>
      <c r="C284" s="14">
        <v>7.41</v>
      </c>
      <c r="D284" s="14">
        <v>0</v>
      </c>
      <c r="E284" s="14">
        <v>0.34</v>
      </c>
      <c r="F284" s="14">
        <v>0</v>
      </c>
      <c r="G284" s="42">
        <v>0.58</v>
      </c>
      <c r="H284" s="14">
        <f t="shared" si="14"/>
        <v>1.5092</v>
      </c>
      <c r="I284" s="14">
        <v>0</v>
      </c>
      <c r="J284" s="14">
        <v>0.28</v>
      </c>
      <c r="K284" s="14">
        <v>0</v>
      </c>
      <c r="L284" s="14">
        <v>0.19</v>
      </c>
      <c r="M284" s="14">
        <v>0</v>
      </c>
      <c r="N284" s="14">
        <v>0.16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0.12</v>
      </c>
      <c r="V284" s="14">
        <f t="shared" si="15"/>
        <v>2.61</v>
      </c>
      <c r="W284" s="42">
        <v>2.03</v>
      </c>
      <c r="X284" s="14">
        <v>0</v>
      </c>
      <c r="Y284" s="14">
        <v>0.76</v>
      </c>
      <c r="Z284" s="14">
        <v>0.34</v>
      </c>
      <c r="AA284" s="14">
        <v>1.1</v>
      </c>
      <c r="AB284" s="14">
        <v>0</v>
      </c>
      <c r="AC284" s="14">
        <v>0</v>
      </c>
      <c r="AD284" s="14">
        <v>0</v>
      </c>
      <c r="AE284" s="15">
        <f>C284-(D284+E284+F284+H284+J284+L284+M284+N284+O284+P284+Q284+R284+S284+T284+U284+V284+Y284+Z284+AA284+AB284+I284+X284+AC284+K284+AD284)</f>
        <v>0.0007999999999999119</v>
      </c>
      <c r="AF284" s="16" t="e">
        <f>#REF!+AE284</f>
        <v>#REF!</v>
      </c>
      <c r="AG284" s="17">
        <f>C284-SUM(D284:AE284)+G284+W284</f>
        <v>0</v>
      </c>
      <c r="AH284" s="13">
        <v>1.54</v>
      </c>
      <c r="AI284" s="1"/>
      <c r="AJ284" s="1" t="e">
        <f>(C284+#REF!)*#REF!</f>
        <v>#REF!</v>
      </c>
      <c r="AK284" s="1"/>
      <c r="AL284" s="1"/>
      <c r="AM284" s="1"/>
      <c r="AN284" s="1"/>
      <c r="AO284" s="1"/>
      <c r="AP284" s="1"/>
      <c r="AQ284" s="1"/>
      <c r="AR284" s="1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</row>
    <row r="285" spans="1:56" s="19" customFormat="1" ht="15">
      <c r="A285" s="11">
        <v>283</v>
      </c>
      <c r="B285" s="41" t="s">
        <v>315</v>
      </c>
      <c r="C285" s="14">
        <v>7.41</v>
      </c>
      <c r="D285" s="14">
        <v>0</v>
      </c>
      <c r="E285" s="14">
        <v>0.34</v>
      </c>
      <c r="F285" s="14">
        <v>0</v>
      </c>
      <c r="G285" s="42">
        <v>0.58</v>
      </c>
      <c r="H285" s="14">
        <f t="shared" si="14"/>
        <v>1.5092</v>
      </c>
      <c r="I285" s="14">
        <v>0</v>
      </c>
      <c r="J285" s="14">
        <v>0.28</v>
      </c>
      <c r="K285" s="14">
        <v>0</v>
      </c>
      <c r="L285" s="14">
        <v>0.19</v>
      </c>
      <c r="M285" s="14">
        <v>0</v>
      </c>
      <c r="N285" s="14">
        <v>0.16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0.12</v>
      </c>
      <c r="V285" s="14">
        <f t="shared" si="15"/>
        <v>2.61</v>
      </c>
      <c r="W285" s="42">
        <v>2.03</v>
      </c>
      <c r="X285" s="14">
        <v>0</v>
      </c>
      <c r="Y285" s="14">
        <v>0.76</v>
      </c>
      <c r="Z285" s="14">
        <v>0.34</v>
      </c>
      <c r="AA285" s="14">
        <v>1.1</v>
      </c>
      <c r="AB285" s="14">
        <v>0</v>
      </c>
      <c r="AC285" s="14">
        <v>0</v>
      </c>
      <c r="AD285" s="14">
        <v>0</v>
      </c>
      <c r="AE285" s="15">
        <f>C285-(D285+E285+F285+H285+J285+L285+M285+N285+O285+P285+Q285+R285+S285+T285+U285+V285+Y285+Z285+AA285+AB285+I285+X285+AC285+K285+AD285)</f>
        <v>0.0007999999999999119</v>
      </c>
      <c r="AF285" s="16" t="e">
        <f>#REF!+AE285</f>
        <v>#REF!</v>
      </c>
      <c r="AG285" s="17">
        <f>C285-SUM(D285:AE285)+G285+W285</f>
        <v>0</v>
      </c>
      <c r="AH285" s="13">
        <v>1.54</v>
      </c>
      <c r="AI285" s="1"/>
      <c r="AJ285" s="1" t="e">
        <f>(C285+#REF!)*#REF!</f>
        <v>#REF!</v>
      </c>
      <c r="AK285" s="1"/>
      <c r="AL285" s="1"/>
      <c r="AM285" s="1"/>
      <c r="AN285" s="1"/>
      <c r="AO285" s="1"/>
      <c r="AP285" s="1"/>
      <c r="AQ285" s="1"/>
      <c r="AR285" s="1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</row>
    <row r="286" spans="1:56" s="19" customFormat="1" ht="16.5" customHeight="1">
      <c r="A286" s="11">
        <v>284</v>
      </c>
      <c r="B286" s="41" t="s">
        <v>316</v>
      </c>
      <c r="C286" s="14">
        <v>20.59</v>
      </c>
      <c r="D286" s="14">
        <v>1.41</v>
      </c>
      <c r="E286" s="14">
        <v>0.34</v>
      </c>
      <c r="F286" s="14">
        <v>1.14</v>
      </c>
      <c r="G286" s="42">
        <v>0</v>
      </c>
      <c r="H286" s="14">
        <v>3.37</v>
      </c>
      <c r="I286" s="14">
        <v>0</v>
      </c>
      <c r="J286" s="14">
        <v>0.79</v>
      </c>
      <c r="K286" s="14">
        <v>0.26</v>
      </c>
      <c r="L286" s="14">
        <v>0.11</v>
      </c>
      <c r="M286" s="14">
        <v>0.54</v>
      </c>
      <c r="N286" s="14">
        <v>0</v>
      </c>
      <c r="O286" s="14">
        <v>0.14</v>
      </c>
      <c r="P286" s="14">
        <v>0.1</v>
      </c>
      <c r="Q286" s="14">
        <v>0.04</v>
      </c>
      <c r="R286" s="14">
        <f>'[2]Лифт-2015'!G32</f>
        <v>2.8528556500768047</v>
      </c>
      <c r="S286" s="14">
        <f>'[1]Лифт-2015'!L32</f>
        <v>0.5334814661764283</v>
      </c>
      <c r="T286" s="14">
        <f>'[1]Лифт-2015'!P32</f>
        <v>0.05504173857375847</v>
      </c>
      <c r="U286" s="14">
        <v>0.94</v>
      </c>
      <c r="V286" s="14">
        <f t="shared" si="15"/>
        <v>1.63</v>
      </c>
      <c r="W286" s="42">
        <v>1.63</v>
      </c>
      <c r="X286" s="23">
        <v>0.47</v>
      </c>
      <c r="Y286" s="14">
        <v>1.22</v>
      </c>
      <c r="Z286" s="14">
        <v>0.34</v>
      </c>
      <c r="AA286" s="14">
        <v>2.2</v>
      </c>
      <c r="AB286" s="14">
        <v>0</v>
      </c>
      <c r="AC286" s="14">
        <f>'[1]Лифт-страх.'!G32</f>
        <v>0.025403879341734683</v>
      </c>
      <c r="AD286" s="14">
        <v>0</v>
      </c>
      <c r="AE286" s="15">
        <f>C286-(D286+E286+F286+H286+J286+L286+M286+N286+O286+P286+Q286+R286+S286+T286+U286+V286+Y286+Z286+AA286+AB286+I286+X286+AC286+K286+AD286)</f>
        <v>2.083217265831273</v>
      </c>
      <c r="AF286" s="16" t="e">
        <f>#REF!+AE286</f>
        <v>#REF!</v>
      </c>
      <c r="AG286" s="17">
        <f>C286-SUM(D286:AE286)+G286+W286</f>
        <v>7.993605777301127E-15</v>
      </c>
      <c r="AH286" s="18">
        <v>3.37</v>
      </c>
      <c r="AI286" s="1"/>
      <c r="AJ286" s="1" t="e">
        <f>(C286+#REF!)*#REF!</f>
        <v>#REF!</v>
      </c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</row>
    <row r="287" spans="1:56" s="19" customFormat="1" ht="15">
      <c r="A287" s="11">
        <v>285</v>
      </c>
      <c r="B287" s="41" t="s">
        <v>317</v>
      </c>
      <c r="C287" s="14">
        <v>20</v>
      </c>
      <c r="D287" s="14">
        <v>1.41</v>
      </c>
      <c r="E287" s="14">
        <v>0.34</v>
      </c>
      <c r="F287" s="14">
        <v>0.78</v>
      </c>
      <c r="G287" s="42">
        <v>0</v>
      </c>
      <c r="H287" s="14">
        <v>4.2</v>
      </c>
      <c r="I287" s="14">
        <v>0</v>
      </c>
      <c r="J287" s="14">
        <v>0.96</v>
      </c>
      <c r="K287" s="14">
        <v>0</v>
      </c>
      <c r="L287" s="14">
        <v>0.11</v>
      </c>
      <c r="M287" s="14">
        <v>0.54</v>
      </c>
      <c r="N287" s="14">
        <v>0</v>
      </c>
      <c r="O287" s="14">
        <v>0.14</v>
      </c>
      <c r="P287" s="14">
        <v>0.1</v>
      </c>
      <c r="Q287" s="14">
        <v>0.04</v>
      </c>
      <c r="R287" s="14">
        <v>1.35</v>
      </c>
      <c r="S287" s="14">
        <v>0.25</v>
      </c>
      <c r="T287" s="14">
        <v>0.03</v>
      </c>
      <c r="U287" s="14">
        <v>0.94</v>
      </c>
      <c r="V287" s="14">
        <f t="shared" si="15"/>
        <v>1.63</v>
      </c>
      <c r="W287" s="42">
        <v>1.63</v>
      </c>
      <c r="X287" s="14">
        <v>0.17</v>
      </c>
      <c r="Y287" s="14">
        <v>1.22</v>
      </c>
      <c r="Z287" s="14">
        <v>0.34</v>
      </c>
      <c r="AA287" s="14">
        <v>2.2</v>
      </c>
      <c r="AB287" s="14">
        <v>0</v>
      </c>
      <c r="AC287" s="14">
        <v>0.01</v>
      </c>
      <c r="AD287" s="14">
        <v>0</v>
      </c>
      <c r="AE287" s="15">
        <f>C287-(D287+E287+F287+H287+J287+L287+M287+N287+O287+P287+Q287+R287+S287+T287+U287+V287+Y287+Z287+AA287+AB287+I287+X287+AC287+K287+AD287)</f>
        <v>3.2399999999999984</v>
      </c>
      <c r="AF287" s="16" t="e">
        <f>#REF!+AE287</f>
        <v>#REF!</v>
      </c>
      <c r="AG287" s="17">
        <f>C287-SUM(D287:AE287)+G287+W287</f>
        <v>4.440892098500626E-15</v>
      </c>
      <c r="AH287" s="18">
        <v>4.2</v>
      </c>
      <c r="AI287" s="1"/>
      <c r="AJ287" s="1" t="e">
        <f>(C287+#REF!)*#REF!</f>
        <v>#REF!</v>
      </c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</row>
    <row r="288" spans="1:56" s="19" customFormat="1" ht="15">
      <c r="A288" s="11">
        <v>286</v>
      </c>
      <c r="B288" s="41" t="s">
        <v>318</v>
      </c>
      <c r="C288" s="14">
        <v>10.27</v>
      </c>
      <c r="D288" s="14">
        <v>0</v>
      </c>
      <c r="E288" s="14">
        <v>0</v>
      </c>
      <c r="F288" s="14">
        <v>0</v>
      </c>
      <c r="G288" s="42">
        <v>0.58</v>
      </c>
      <c r="H288" s="14">
        <f aca="true" t="shared" si="16" ref="H288:H293">AH288-AH288*2%</f>
        <v>3.7043999999999997</v>
      </c>
      <c r="I288" s="14">
        <v>0.08</v>
      </c>
      <c r="J288" s="14">
        <v>0.35</v>
      </c>
      <c r="K288" s="14">
        <v>0</v>
      </c>
      <c r="L288" s="14">
        <v>0.19</v>
      </c>
      <c r="M288" s="14">
        <v>0</v>
      </c>
      <c r="N288" s="14">
        <v>0.16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0.35</v>
      </c>
      <c r="V288" s="14">
        <f t="shared" si="15"/>
        <v>2.61</v>
      </c>
      <c r="W288" s="42">
        <v>2.03</v>
      </c>
      <c r="X288" s="14">
        <v>0</v>
      </c>
      <c r="Y288" s="14">
        <v>0.85</v>
      </c>
      <c r="Z288" s="14">
        <v>0.34</v>
      </c>
      <c r="AA288" s="14">
        <v>1.64</v>
      </c>
      <c r="AB288" s="14">
        <v>0</v>
      </c>
      <c r="AC288" s="14">
        <v>0</v>
      </c>
      <c r="AD288" s="14">
        <v>0</v>
      </c>
      <c r="AE288" s="15">
        <f>C288-(D288+E288+F288+H288+J288+L288+M288+N288+O288+P288+Q288+R288+S288+T288+U288+V288+Y288+Z288+AA288+AB288+I288+X288+AC288+K288+AD288)</f>
        <v>-0.004400000000000404</v>
      </c>
      <c r="AF288" s="16" t="e">
        <f>#REF!+AE288</f>
        <v>#REF!</v>
      </c>
      <c r="AG288" s="17">
        <f>C288-SUM(D288:AE288)+G288+W288</f>
        <v>0</v>
      </c>
      <c r="AH288" s="13">
        <v>3.78</v>
      </c>
      <c r="AI288" s="1"/>
      <c r="AJ288" s="1" t="e">
        <f>(C288+#REF!)*#REF!</f>
        <v>#REF!</v>
      </c>
      <c r="AK288" s="1"/>
      <c r="AL288" s="1"/>
      <c r="AM288" s="1"/>
      <c r="AN288" s="1"/>
      <c r="AO288" s="1"/>
      <c r="AP288" s="1"/>
      <c r="AQ288" s="1"/>
      <c r="AR288" s="1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</row>
    <row r="289" spans="1:56" s="19" customFormat="1" ht="15">
      <c r="A289" s="11">
        <v>287</v>
      </c>
      <c r="B289" s="41" t="s">
        <v>319</v>
      </c>
      <c r="C289" s="14">
        <v>12.57</v>
      </c>
      <c r="D289" s="14">
        <v>0</v>
      </c>
      <c r="E289" s="14">
        <v>0.34</v>
      </c>
      <c r="F289" s="14">
        <v>0</v>
      </c>
      <c r="G289" s="42">
        <v>0.58</v>
      </c>
      <c r="H289" s="14">
        <f t="shared" si="16"/>
        <v>3.675</v>
      </c>
      <c r="I289" s="14">
        <v>0.08</v>
      </c>
      <c r="J289" s="14">
        <v>0.59</v>
      </c>
      <c r="K289" s="14">
        <v>0</v>
      </c>
      <c r="L289" s="14">
        <v>0.19</v>
      </c>
      <c r="M289" s="14">
        <v>0.54</v>
      </c>
      <c r="N289" s="14">
        <v>0.16</v>
      </c>
      <c r="O289" s="14">
        <v>0</v>
      </c>
      <c r="P289" s="14">
        <v>0.1</v>
      </c>
      <c r="Q289" s="14">
        <v>0.04</v>
      </c>
      <c r="R289" s="14">
        <v>0</v>
      </c>
      <c r="S289" s="14">
        <v>0</v>
      </c>
      <c r="T289" s="14">
        <v>0</v>
      </c>
      <c r="U289" s="14">
        <v>0.43</v>
      </c>
      <c r="V289" s="14">
        <f t="shared" si="15"/>
        <v>2.61</v>
      </c>
      <c r="W289" s="42">
        <v>2.03</v>
      </c>
      <c r="X289" s="14">
        <v>0</v>
      </c>
      <c r="Y289" s="14">
        <v>0.92</v>
      </c>
      <c r="Z289" s="14">
        <v>0.34</v>
      </c>
      <c r="AA289" s="14">
        <v>1.64</v>
      </c>
      <c r="AB289" s="14">
        <v>0</v>
      </c>
      <c r="AC289" s="14">
        <v>0</v>
      </c>
      <c r="AD289" s="14">
        <f>'[2]Диаг-ка ВДГО'!H159</f>
        <v>0.9153819014949608</v>
      </c>
      <c r="AE289" s="15">
        <f>C289-(D289+E289+F289+H289+J289+L289+M289+N289+O289+P289+Q289+R289+S289+T289+U289+V289+Y289+Z289+AA289+AB289+I289+X289+AC289+K289+AD289)</f>
        <v>-0.0003819014949595356</v>
      </c>
      <c r="AF289" s="16" t="e">
        <f>#REF!+AE289</f>
        <v>#REF!</v>
      </c>
      <c r="AG289" s="17">
        <f>C289-SUM(D289:AE289)+G289+W289</f>
        <v>0</v>
      </c>
      <c r="AH289" s="13">
        <v>3.75</v>
      </c>
      <c r="AI289" s="1"/>
      <c r="AJ289" s="1" t="e">
        <f>(C289+#REF!)*#REF!</f>
        <v>#REF!</v>
      </c>
      <c r="AK289" s="1"/>
      <c r="AL289" s="1"/>
      <c r="AM289" s="1"/>
      <c r="AN289" s="1"/>
      <c r="AO289" s="1"/>
      <c r="AP289" s="1"/>
      <c r="AQ289" s="1"/>
      <c r="AR289" s="1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</row>
    <row r="290" spans="1:56" s="19" customFormat="1" ht="15">
      <c r="A290" s="11">
        <v>288</v>
      </c>
      <c r="B290" s="41" t="s">
        <v>320</v>
      </c>
      <c r="C290" s="14">
        <v>12.57</v>
      </c>
      <c r="D290" s="14">
        <v>0</v>
      </c>
      <c r="E290" s="14">
        <v>0.34</v>
      </c>
      <c r="F290" s="14">
        <v>0</v>
      </c>
      <c r="G290" s="42">
        <v>0.58</v>
      </c>
      <c r="H290" s="14">
        <f t="shared" si="16"/>
        <v>3.675</v>
      </c>
      <c r="I290" s="14">
        <v>0.52</v>
      </c>
      <c r="J290" s="14">
        <v>0.75</v>
      </c>
      <c r="K290" s="14">
        <v>0</v>
      </c>
      <c r="L290" s="14">
        <v>0.19</v>
      </c>
      <c r="M290" s="14">
        <v>0</v>
      </c>
      <c r="N290" s="14">
        <v>0.16</v>
      </c>
      <c r="O290" s="14">
        <v>0</v>
      </c>
      <c r="P290" s="14">
        <v>0.1</v>
      </c>
      <c r="Q290" s="14">
        <v>0.04</v>
      </c>
      <c r="R290" s="14">
        <v>0</v>
      </c>
      <c r="S290" s="14">
        <v>0</v>
      </c>
      <c r="T290" s="14">
        <v>0</v>
      </c>
      <c r="U290" s="14">
        <v>0.43</v>
      </c>
      <c r="V290" s="14">
        <f t="shared" si="15"/>
        <v>2.61</v>
      </c>
      <c r="W290" s="42">
        <v>2.03</v>
      </c>
      <c r="X290" s="14">
        <v>0</v>
      </c>
      <c r="Y290" s="14">
        <v>0.92</v>
      </c>
      <c r="Z290" s="14">
        <v>0.34</v>
      </c>
      <c r="AA290" s="14">
        <v>1.64</v>
      </c>
      <c r="AB290" s="14">
        <v>0</v>
      </c>
      <c r="AC290" s="14">
        <v>0</v>
      </c>
      <c r="AD290" s="14">
        <f>'[2]Диаг-ка ВДГО'!H160</f>
        <v>0.856514441624971</v>
      </c>
      <c r="AE290" s="15">
        <f>C290-(D290+E290+F290+H290+J290+L290+M290+N290+O290+P290+Q290+R290+S290+T290+U290+V290+Y290+Z290+AA290+AB290+I290+X290+AC290+K290+AD290)</f>
        <v>-0.0015144416249697201</v>
      </c>
      <c r="AF290" s="16" t="e">
        <f>#REF!+AE290</f>
        <v>#REF!</v>
      </c>
      <c r="AG290" s="17">
        <f>C290-SUM(D290:AE290)+G290+W290</f>
        <v>0</v>
      </c>
      <c r="AH290" s="13">
        <v>3.75</v>
      </c>
      <c r="AI290" s="1"/>
      <c r="AJ290" s="1" t="e">
        <f>(C290+#REF!)*#REF!</f>
        <v>#REF!</v>
      </c>
      <c r="AK290" s="1"/>
      <c r="AL290" s="1"/>
      <c r="AM290" s="1"/>
      <c r="AN290" s="1"/>
      <c r="AO290" s="1"/>
      <c r="AP290" s="1"/>
      <c r="AQ290" s="1"/>
      <c r="AR290" s="1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</row>
    <row r="291" spans="1:56" s="19" customFormat="1" ht="15">
      <c r="A291" s="11">
        <v>289</v>
      </c>
      <c r="B291" s="41" t="s">
        <v>321</v>
      </c>
      <c r="C291" s="14">
        <v>18.68</v>
      </c>
      <c r="D291" s="14">
        <v>2.89</v>
      </c>
      <c r="E291" s="14">
        <v>0.34</v>
      </c>
      <c r="F291" s="14">
        <v>0</v>
      </c>
      <c r="G291" s="42">
        <v>0.58</v>
      </c>
      <c r="H291" s="14">
        <f t="shared" si="16"/>
        <v>3.4888</v>
      </c>
      <c r="I291" s="14">
        <v>0</v>
      </c>
      <c r="J291" s="14">
        <v>0.79</v>
      </c>
      <c r="K291" s="14">
        <v>0</v>
      </c>
      <c r="L291" s="14">
        <v>0.19</v>
      </c>
      <c r="M291" s="14">
        <v>0.54</v>
      </c>
      <c r="N291" s="14">
        <v>0.16</v>
      </c>
      <c r="O291" s="14">
        <v>0</v>
      </c>
      <c r="P291" s="14">
        <v>0.1</v>
      </c>
      <c r="Q291" s="14">
        <v>0.04</v>
      </c>
      <c r="R291" s="14">
        <v>0</v>
      </c>
      <c r="S291" s="14">
        <v>0</v>
      </c>
      <c r="T291" s="14">
        <v>0</v>
      </c>
      <c r="U291" s="14">
        <v>0.43</v>
      </c>
      <c r="V291" s="14">
        <f t="shared" si="15"/>
        <v>2.61</v>
      </c>
      <c r="W291" s="42">
        <v>2.03</v>
      </c>
      <c r="X291" s="14">
        <v>0</v>
      </c>
      <c r="Y291" s="14">
        <v>0.92</v>
      </c>
      <c r="Z291" s="14">
        <v>0.34</v>
      </c>
      <c r="AA291" s="14">
        <v>1.64</v>
      </c>
      <c r="AB291" s="14">
        <v>0</v>
      </c>
      <c r="AC291" s="14">
        <v>0</v>
      </c>
      <c r="AD291" s="14">
        <f>'[2]Диаг-ка ВДГО'!H161</f>
        <v>0.8916249720202721</v>
      </c>
      <c r="AE291" s="15">
        <f>C291-(D291+E291+F291+H291+J291+L291+M291+N291+O291+P291+Q291+R291+S291+T291+U291+V291+Y291+Z291+AA291+AB291+I291+X291+AC291+K291+AD291)</f>
        <v>3.3095750279797276</v>
      </c>
      <c r="AF291" s="16" t="e">
        <f>#REF!+AE291</f>
        <v>#REF!</v>
      </c>
      <c r="AG291" s="17">
        <f>C291-SUM(D291:AE291)+G291+W291</f>
        <v>7.549516567451064E-15</v>
      </c>
      <c r="AH291" s="13">
        <v>3.56</v>
      </c>
      <c r="AI291" s="1"/>
      <c r="AJ291" s="1" t="e">
        <f>(C291+#REF!)*#REF!</f>
        <v>#REF!</v>
      </c>
      <c r="AK291" s="1"/>
      <c r="AL291" s="1"/>
      <c r="AM291" s="1"/>
      <c r="AN291" s="1"/>
      <c r="AO291" s="1"/>
      <c r="AP291" s="1"/>
      <c r="AQ291" s="1"/>
      <c r="AR291" s="1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</row>
    <row r="292" spans="1:56" s="19" customFormat="1" ht="15">
      <c r="A292" s="11">
        <v>290</v>
      </c>
      <c r="B292" s="41" t="s">
        <v>322</v>
      </c>
      <c r="C292" s="14">
        <v>12.57</v>
      </c>
      <c r="D292" s="14">
        <v>0</v>
      </c>
      <c r="E292" s="14">
        <v>0.34</v>
      </c>
      <c r="F292" s="14">
        <v>0</v>
      </c>
      <c r="G292" s="42">
        <v>0.58</v>
      </c>
      <c r="H292" s="14">
        <f t="shared" si="16"/>
        <v>3.675</v>
      </c>
      <c r="I292" s="14">
        <v>0.58</v>
      </c>
      <c r="J292" s="14">
        <v>0.75</v>
      </c>
      <c r="K292" s="14">
        <v>0</v>
      </c>
      <c r="L292" s="14">
        <v>0.19</v>
      </c>
      <c r="M292" s="14">
        <v>0</v>
      </c>
      <c r="N292" s="14">
        <v>0.16</v>
      </c>
      <c r="O292" s="14">
        <v>0</v>
      </c>
      <c r="P292" s="14">
        <v>0.1</v>
      </c>
      <c r="Q292" s="14">
        <v>0.04</v>
      </c>
      <c r="R292" s="14">
        <v>0</v>
      </c>
      <c r="S292" s="14">
        <v>0</v>
      </c>
      <c r="T292" s="14">
        <v>0</v>
      </c>
      <c r="U292" s="14">
        <v>0.43</v>
      </c>
      <c r="V292" s="14">
        <f t="shared" si="15"/>
        <v>2.61</v>
      </c>
      <c r="W292" s="42">
        <v>2.03</v>
      </c>
      <c r="X292" s="14">
        <v>0</v>
      </c>
      <c r="Y292" s="14">
        <v>0.92</v>
      </c>
      <c r="Z292" s="14">
        <v>0.34</v>
      </c>
      <c r="AA292" s="14">
        <v>1.64</v>
      </c>
      <c r="AB292" s="14">
        <v>0</v>
      </c>
      <c r="AC292" s="14">
        <v>0</v>
      </c>
      <c r="AD292" s="14">
        <f>'[2]Диаг-ка ВДГО'!H162</f>
        <v>0.7935674421775475</v>
      </c>
      <c r="AE292" s="15">
        <f>C292-(D292+E292+F292+H292+J292+L292+M292+N292+O292+P292+Q292+R292+S292+T292+U292+V292+Y292+Z292+AA292+AB292+I292+X292+AC292+K292+AD292)</f>
        <v>0.0014325578224525515</v>
      </c>
      <c r="AF292" s="16" t="e">
        <f>#REF!+AE292</f>
        <v>#REF!</v>
      </c>
      <c r="AG292" s="17">
        <f>C292-SUM(D292:AE292)+G292+W292</f>
        <v>0</v>
      </c>
      <c r="AH292" s="13">
        <v>3.75</v>
      </c>
      <c r="AI292" s="1"/>
      <c r="AJ292" s="1" t="e">
        <f>(C292+#REF!)*#REF!</f>
        <v>#REF!</v>
      </c>
      <c r="AK292" s="1"/>
      <c r="AL292" s="1"/>
      <c r="AM292" s="1"/>
      <c r="AN292" s="1"/>
      <c r="AO292" s="1"/>
      <c r="AP292" s="1"/>
      <c r="AQ292" s="1"/>
      <c r="AR292" s="1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</row>
    <row r="293" spans="1:56" s="19" customFormat="1" ht="15">
      <c r="A293" s="11">
        <v>291</v>
      </c>
      <c r="B293" s="41" t="s">
        <v>323</v>
      </c>
      <c r="C293" s="14">
        <v>12.57</v>
      </c>
      <c r="D293" s="14">
        <v>0</v>
      </c>
      <c r="E293" s="14">
        <v>0.34</v>
      </c>
      <c r="F293" s="14">
        <v>0</v>
      </c>
      <c r="G293" s="42">
        <v>0.58</v>
      </c>
      <c r="H293" s="14">
        <f t="shared" si="16"/>
        <v>3.675</v>
      </c>
      <c r="I293" s="14">
        <v>0.59</v>
      </c>
      <c r="J293" s="14">
        <v>0.75</v>
      </c>
      <c r="K293" s="14">
        <v>0</v>
      </c>
      <c r="L293" s="14">
        <v>0.19</v>
      </c>
      <c r="M293" s="14">
        <v>0</v>
      </c>
      <c r="N293" s="14">
        <v>0.16</v>
      </c>
      <c r="O293" s="14">
        <v>0</v>
      </c>
      <c r="P293" s="14">
        <v>0.1</v>
      </c>
      <c r="Q293" s="14">
        <v>0.04</v>
      </c>
      <c r="R293" s="14">
        <v>0</v>
      </c>
      <c r="S293" s="14">
        <v>0</v>
      </c>
      <c r="T293" s="14">
        <v>0</v>
      </c>
      <c r="U293" s="14">
        <v>0.43</v>
      </c>
      <c r="V293" s="14">
        <f t="shared" si="15"/>
        <v>2.61</v>
      </c>
      <c r="W293" s="42">
        <v>2.03</v>
      </c>
      <c r="X293" s="14">
        <v>0</v>
      </c>
      <c r="Y293" s="14">
        <v>0.92</v>
      </c>
      <c r="Z293" s="14">
        <v>0.34</v>
      </c>
      <c r="AA293" s="14">
        <v>1.64</v>
      </c>
      <c r="AB293" s="14">
        <v>0</v>
      </c>
      <c r="AC293" s="14">
        <v>0</v>
      </c>
      <c r="AD293" s="14">
        <f>'[2]Диаг-ка ВДГО'!H163</f>
        <v>0.7822432418688113</v>
      </c>
      <c r="AE293" s="15">
        <f>C293-(D293+E293+F293+H293+J293+L293+M293+N293+O293+P293+Q293+R293+S293+T293+U293+V293+Y293+Z293+AA293+AB293+I293+X293+AC293+K293+AD293)</f>
        <v>0.002756758131189585</v>
      </c>
      <c r="AF293" s="16" t="e">
        <f>#REF!+AE293</f>
        <v>#REF!</v>
      </c>
      <c r="AG293" s="17">
        <f>C293-SUM(D293:AE293)+G293+W293</f>
        <v>0</v>
      </c>
      <c r="AH293" s="13">
        <v>3.75</v>
      </c>
      <c r="AI293" s="1"/>
      <c r="AJ293" s="1" t="e">
        <f>(C293+#REF!)*#REF!</f>
        <v>#REF!</v>
      </c>
      <c r="AK293" s="1"/>
      <c r="AL293" s="1"/>
      <c r="AM293" s="1"/>
      <c r="AN293" s="1"/>
      <c r="AO293" s="1"/>
      <c r="AP293" s="1"/>
      <c r="AQ293" s="1"/>
      <c r="AR293" s="1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</row>
    <row r="294" spans="1:56" s="19" customFormat="1" ht="15">
      <c r="A294" s="11">
        <v>292</v>
      </c>
      <c r="B294" s="41" t="s">
        <v>324</v>
      </c>
      <c r="C294" s="14">
        <v>15.51</v>
      </c>
      <c r="D294" s="14">
        <v>1.71</v>
      </c>
      <c r="E294" s="14">
        <v>0.34</v>
      </c>
      <c r="F294" s="14">
        <v>0</v>
      </c>
      <c r="G294" s="42">
        <v>0.58</v>
      </c>
      <c r="H294" s="14">
        <v>4.55</v>
      </c>
      <c r="I294" s="14">
        <v>0</v>
      </c>
      <c r="J294" s="14">
        <v>0.69</v>
      </c>
      <c r="K294" s="14">
        <v>0.23</v>
      </c>
      <c r="L294" s="14">
        <v>0.19</v>
      </c>
      <c r="M294" s="14">
        <v>0.54</v>
      </c>
      <c r="N294" s="14">
        <v>0.16</v>
      </c>
      <c r="O294" s="14">
        <v>0</v>
      </c>
      <c r="P294" s="14">
        <v>0.1</v>
      </c>
      <c r="Q294" s="14">
        <v>0.04</v>
      </c>
      <c r="R294" s="14">
        <v>0</v>
      </c>
      <c r="S294" s="14">
        <v>0</v>
      </c>
      <c r="T294" s="14">
        <v>0</v>
      </c>
      <c r="U294" s="14">
        <v>0.43</v>
      </c>
      <c r="V294" s="14">
        <f t="shared" si="15"/>
        <v>2.61</v>
      </c>
      <c r="W294" s="42">
        <v>2.03</v>
      </c>
      <c r="X294" s="14">
        <v>0</v>
      </c>
      <c r="Y294" s="14">
        <v>0.92</v>
      </c>
      <c r="Z294" s="14">
        <v>0.34</v>
      </c>
      <c r="AA294" s="14">
        <v>1.64</v>
      </c>
      <c r="AB294" s="14">
        <v>0</v>
      </c>
      <c r="AC294" s="14">
        <v>0</v>
      </c>
      <c r="AD294" s="14">
        <v>0</v>
      </c>
      <c r="AE294" s="15">
        <f>C294-(D294+E294+F294+H294+J294+L294+M294+N294+O294+P294+Q294+R294+S294+T294+U294+V294+Y294+Z294+AA294+AB294+I294+X294+AC294+K294+AD294)</f>
        <v>1.0200000000000014</v>
      </c>
      <c r="AF294" s="16" t="e">
        <f>#REF!+AE294</f>
        <v>#REF!</v>
      </c>
      <c r="AG294" s="17">
        <f>C294-SUM(D294:AE294)+G294+W294</f>
        <v>0</v>
      </c>
      <c r="AH294" s="13">
        <v>4.55</v>
      </c>
      <c r="AI294" s="1"/>
      <c r="AJ294" s="1" t="e">
        <f>(C294+#REF!)*#REF!</f>
        <v>#REF!</v>
      </c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</row>
    <row r="295" spans="1:56" s="19" customFormat="1" ht="15">
      <c r="A295" s="11">
        <v>293</v>
      </c>
      <c r="B295" s="41" t="s">
        <v>325</v>
      </c>
      <c r="C295" s="14">
        <v>20.28</v>
      </c>
      <c r="D295" s="14">
        <v>1.41</v>
      </c>
      <c r="E295" s="14">
        <v>0.34</v>
      </c>
      <c r="F295" s="14">
        <v>0.68</v>
      </c>
      <c r="G295" s="42">
        <v>0</v>
      </c>
      <c r="H295" s="14">
        <v>4.36</v>
      </c>
      <c r="I295" s="14">
        <v>0</v>
      </c>
      <c r="J295" s="14">
        <v>0.79</v>
      </c>
      <c r="K295" s="14">
        <v>0.18</v>
      </c>
      <c r="L295" s="14">
        <v>0.11</v>
      </c>
      <c r="M295" s="14">
        <v>0.54</v>
      </c>
      <c r="N295" s="14">
        <v>0</v>
      </c>
      <c r="O295" s="14">
        <v>0.14</v>
      </c>
      <c r="P295" s="14">
        <v>0.1</v>
      </c>
      <c r="Q295" s="14">
        <v>0.04</v>
      </c>
      <c r="R295" s="14">
        <v>2.96</v>
      </c>
      <c r="S295" s="14">
        <v>0</v>
      </c>
      <c r="T295" s="14">
        <v>0.06</v>
      </c>
      <c r="U295" s="14">
        <v>0.94</v>
      </c>
      <c r="V295" s="14">
        <f t="shared" si="15"/>
        <v>1.63</v>
      </c>
      <c r="W295" s="42">
        <v>1.63</v>
      </c>
      <c r="X295" s="14">
        <v>0.17</v>
      </c>
      <c r="Y295" s="14">
        <v>1.22</v>
      </c>
      <c r="Z295" s="14">
        <v>0.34</v>
      </c>
      <c r="AA295" s="14">
        <v>2.2</v>
      </c>
      <c r="AB295" s="14">
        <v>0</v>
      </c>
      <c r="AC295" s="14">
        <v>0.03</v>
      </c>
      <c r="AD295" s="14">
        <v>0</v>
      </c>
      <c r="AE295" s="15">
        <f>C295-(D295+E295+F295+H295+J295+L295+M295+N295+O295+P295+Q295+R295+S295+T295+U295+V295+Y295+Z295+AA295+AB295+I295+X295+AC295+K295+AD295)</f>
        <v>2.039999999999999</v>
      </c>
      <c r="AF295" s="16" t="e">
        <f>#REF!+AE295</f>
        <v>#REF!</v>
      </c>
      <c r="AG295" s="17">
        <f>C295-SUM(D295:AE295)+G295+W295</f>
        <v>4.440892098500626E-15</v>
      </c>
      <c r="AH295" s="18">
        <v>4.36</v>
      </c>
      <c r="AI295" s="1"/>
      <c r="AJ295" s="1" t="e">
        <f>(C295+#REF!)*#REF!</f>
        <v>#REF!</v>
      </c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</row>
    <row r="296" spans="1:56" s="19" customFormat="1" ht="15">
      <c r="A296" s="11">
        <v>294</v>
      </c>
      <c r="B296" s="41" t="s">
        <v>326</v>
      </c>
      <c r="C296" s="14">
        <v>21.09</v>
      </c>
      <c r="D296" s="14">
        <v>1.41</v>
      </c>
      <c r="E296" s="14">
        <v>0.34</v>
      </c>
      <c r="F296" s="14">
        <v>0.8</v>
      </c>
      <c r="G296" s="42">
        <v>0</v>
      </c>
      <c r="H296" s="14">
        <v>4.44</v>
      </c>
      <c r="I296" s="14">
        <v>0</v>
      </c>
      <c r="J296" s="14">
        <v>0.79</v>
      </c>
      <c r="K296" s="14">
        <v>0.19</v>
      </c>
      <c r="L296" s="14">
        <v>0.11</v>
      </c>
      <c r="M296" s="14">
        <v>0.54</v>
      </c>
      <c r="N296" s="14">
        <v>0</v>
      </c>
      <c r="O296" s="14">
        <v>0.14</v>
      </c>
      <c r="P296" s="14">
        <v>0.1</v>
      </c>
      <c r="Q296" s="14">
        <v>0.04</v>
      </c>
      <c r="R296" s="14">
        <v>2.97</v>
      </c>
      <c r="S296" s="14">
        <v>0.56</v>
      </c>
      <c r="T296" s="14">
        <v>0.06</v>
      </c>
      <c r="U296" s="14">
        <v>0.94</v>
      </c>
      <c r="V296" s="14">
        <f t="shared" si="15"/>
        <v>1.63</v>
      </c>
      <c r="W296" s="42">
        <v>1.63</v>
      </c>
      <c r="X296" s="14">
        <v>0.24</v>
      </c>
      <c r="Y296" s="14">
        <v>1.22</v>
      </c>
      <c r="Z296" s="14">
        <v>0.34</v>
      </c>
      <c r="AA296" s="14">
        <v>2.2</v>
      </c>
      <c r="AB296" s="14">
        <v>0</v>
      </c>
      <c r="AC296" s="14">
        <v>0.03</v>
      </c>
      <c r="AD296" s="14">
        <v>0</v>
      </c>
      <c r="AE296" s="15">
        <f>C296-(D296+E296+F296+H296+J296+L296+M296+N296+O296+P296+Q296+R296+S296+T296+U296+V296+Y296+Z296+AA296+AB296+I296+X296+AC296+K296+AD296)</f>
        <v>2</v>
      </c>
      <c r="AF296" s="16" t="e">
        <f>#REF!+AE296</f>
        <v>#REF!</v>
      </c>
      <c r="AG296" s="17">
        <f>C296-SUM(D296:AE296)+G296+W296</f>
        <v>0</v>
      </c>
      <c r="AH296" s="18">
        <v>4.44</v>
      </c>
      <c r="AI296" s="1"/>
      <c r="AJ296" s="1" t="e">
        <f>(C296+#REF!)*#REF!</f>
        <v>#REF!</v>
      </c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</row>
    <row r="297" spans="1:56" s="19" customFormat="1" ht="15">
      <c r="A297" s="11">
        <v>295</v>
      </c>
      <c r="B297" s="41" t="s">
        <v>327</v>
      </c>
      <c r="C297" s="14">
        <v>19.63</v>
      </c>
      <c r="D297" s="14">
        <v>2.84</v>
      </c>
      <c r="E297" s="14">
        <v>0.34</v>
      </c>
      <c r="F297" s="14">
        <f>1.04*1.15</f>
        <v>1.196</v>
      </c>
      <c r="G297" s="42">
        <v>0</v>
      </c>
      <c r="H297" s="14">
        <v>2.2</v>
      </c>
      <c r="I297" s="14">
        <v>0</v>
      </c>
      <c r="J297" s="14">
        <v>0.64</v>
      </c>
      <c r="K297" s="14">
        <v>0</v>
      </c>
      <c r="L297" s="14">
        <v>0.11</v>
      </c>
      <c r="M297" s="14">
        <v>0.54</v>
      </c>
      <c r="N297" s="14">
        <v>0.16</v>
      </c>
      <c r="O297" s="14">
        <v>0</v>
      </c>
      <c r="P297" s="14">
        <v>0.1</v>
      </c>
      <c r="Q297" s="14">
        <v>0.04</v>
      </c>
      <c r="R297" s="14">
        <f>'[2]Лифт-2015'!G36</f>
        <v>2.1487641257801946</v>
      </c>
      <c r="S297" s="14">
        <f>'[1]Лифт-2015'!L36</f>
        <v>0.4018169781067149</v>
      </c>
      <c r="T297" s="14">
        <f>'[1]Лифт-2015'!P36</f>
        <v>0.041457307264978524</v>
      </c>
      <c r="U297" s="14">
        <v>0.94</v>
      </c>
      <c r="V297" s="14">
        <f t="shared" si="15"/>
        <v>1.63</v>
      </c>
      <c r="W297" s="42">
        <v>1.63</v>
      </c>
      <c r="X297" s="14">
        <f>'[1]КГМ'!K333</f>
        <v>0.4677229856098822</v>
      </c>
      <c r="Y297" s="14">
        <v>1.22</v>
      </c>
      <c r="Z297" s="14">
        <v>0.34</v>
      </c>
      <c r="AA297" s="14">
        <v>2.2</v>
      </c>
      <c r="AB297" s="14">
        <v>0</v>
      </c>
      <c r="AC297" s="14">
        <f>'[1]Лифт-страх.'!G36</f>
        <v>0.01913414181460547</v>
      </c>
      <c r="AD297" s="14">
        <f>'[2]Диаг-ка ВДГО'!H165</f>
        <v>0.7346647077690821</v>
      </c>
      <c r="AE297" s="15">
        <f>C297-(D297+E297+F297+H297+J297+L297+M297+N297+O297+P297+Q297+R297+S297+T297+U297+V297+Y297+Z297+AA297+AB297+I297+X297+AC297+K297+AD297)</f>
        <v>1.3204397536545436</v>
      </c>
      <c r="AF297" s="16" t="e">
        <f>#REF!+AE297</f>
        <v>#REF!</v>
      </c>
      <c r="AG297" s="17">
        <f>C297-SUM(D297:AE297)+G297+W297</f>
        <v>4.440892098500626E-15</v>
      </c>
      <c r="AH297" s="13">
        <v>2.2</v>
      </c>
      <c r="AI297" s="1"/>
      <c r="AJ297" s="1" t="e">
        <f>(C297+#REF!)*#REF!</f>
        <v>#REF!</v>
      </c>
      <c r="AK297" s="1"/>
      <c r="AL297" s="1"/>
      <c r="AM297" s="1"/>
      <c r="AN297" s="1"/>
      <c r="AO297" s="1"/>
      <c r="AP297" s="1"/>
      <c r="AQ297" s="1"/>
      <c r="AR297" s="1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</row>
    <row r="298" spans="1:56" s="19" customFormat="1" ht="15">
      <c r="A298" s="11">
        <v>296</v>
      </c>
      <c r="B298" s="41" t="s">
        <v>328</v>
      </c>
      <c r="C298" s="14">
        <v>19.39</v>
      </c>
      <c r="D298" s="14">
        <v>1.98</v>
      </c>
      <c r="E298" s="14">
        <v>0.34</v>
      </c>
      <c r="F298" s="14">
        <f>1*1.15</f>
        <v>1.15</v>
      </c>
      <c r="G298" s="42">
        <v>0</v>
      </c>
      <c r="H298" s="14">
        <v>4.12</v>
      </c>
      <c r="I298" s="14">
        <v>1.55</v>
      </c>
      <c r="J298" s="14">
        <v>0.59</v>
      </c>
      <c r="K298" s="14">
        <v>0</v>
      </c>
      <c r="L298" s="14">
        <v>0.11</v>
      </c>
      <c r="M298" s="14">
        <v>0.54</v>
      </c>
      <c r="N298" s="14">
        <v>0</v>
      </c>
      <c r="O298" s="14">
        <v>0.14</v>
      </c>
      <c r="P298" s="14">
        <v>0.1</v>
      </c>
      <c r="Q298" s="14">
        <v>0.04</v>
      </c>
      <c r="R298" s="14">
        <f>'[2]Лифт-2015'!G37</f>
        <v>1.3391813702341602</v>
      </c>
      <c r="S298" s="14">
        <f>'[1]Лифт-2015'!L37</f>
        <v>0</v>
      </c>
      <c r="T298" s="14">
        <f>'[1]Лифт-2015'!P37</f>
        <v>0.025837574670590797</v>
      </c>
      <c r="U298" s="14">
        <v>0.94</v>
      </c>
      <c r="V298" s="14">
        <f t="shared" si="15"/>
        <v>1.63</v>
      </c>
      <c r="W298" s="42">
        <v>1.63</v>
      </c>
      <c r="X298" s="14">
        <f>'[1]КГМ'!K334</f>
        <v>0.49231422318224144</v>
      </c>
      <c r="Y298" s="14">
        <v>1.22</v>
      </c>
      <c r="Z298" s="14">
        <v>0.34</v>
      </c>
      <c r="AA298" s="14">
        <v>2.2</v>
      </c>
      <c r="AB298" s="14">
        <v>0</v>
      </c>
      <c r="AC298" s="14">
        <f>'[1]Лифт-страх.'!G37</f>
        <v>0.011925034463349601</v>
      </c>
      <c r="AD298" s="14">
        <v>0</v>
      </c>
      <c r="AE298" s="15">
        <f>C298-(D298+E298+F298+H298+J298+L298+M298+N298+O298+P298+Q298+R298+S298+T298+U298+V298+Y298+Z298+AA298+AB298+I298+X298+AC298+K298+AD298)</f>
        <v>0.5307417974496609</v>
      </c>
      <c r="AF298" s="16" t="e">
        <f>#REF!+AE298</f>
        <v>#REF!</v>
      </c>
      <c r="AG298" s="17">
        <f>C298-SUM(D298:AE298)+G298+W298</f>
        <v>4.440892098500626E-15</v>
      </c>
      <c r="AH298" s="13">
        <v>4.12</v>
      </c>
      <c r="AI298" s="1"/>
      <c r="AJ298" s="1" t="e">
        <f>(C298+#REF!)*#REF!</f>
        <v>#REF!</v>
      </c>
      <c r="AK298" s="1"/>
      <c r="AL298" s="1"/>
      <c r="AM298" s="1"/>
      <c r="AN298" s="1"/>
      <c r="AO298" s="1"/>
      <c r="AP298" s="1"/>
      <c r="AQ298" s="1"/>
      <c r="AR298" s="1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</row>
    <row r="299" spans="1:56" s="19" customFormat="1" ht="15">
      <c r="A299" s="11">
        <v>297</v>
      </c>
      <c r="B299" s="41" t="s">
        <v>329</v>
      </c>
      <c r="C299" s="14">
        <v>12.57</v>
      </c>
      <c r="D299" s="14">
        <v>0</v>
      </c>
      <c r="E299" s="14">
        <v>0.34</v>
      </c>
      <c r="F299" s="14">
        <v>0</v>
      </c>
      <c r="G299" s="42">
        <v>0.58</v>
      </c>
      <c r="H299" s="14">
        <f>AH299-AH299*2%</f>
        <v>3.675</v>
      </c>
      <c r="I299" s="14">
        <v>0.07</v>
      </c>
      <c r="J299" s="14">
        <v>0.61</v>
      </c>
      <c r="K299" s="14">
        <v>0</v>
      </c>
      <c r="L299" s="14">
        <v>0.19</v>
      </c>
      <c r="M299" s="14">
        <v>0.54</v>
      </c>
      <c r="N299" s="14">
        <v>0.16</v>
      </c>
      <c r="O299" s="14">
        <v>0</v>
      </c>
      <c r="P299" s="14">
        <v>0.1</v>
      </c>
      <c r="Q299" s="14">
        <v>0.04</v>
      </c>
      <c r="R299" s="14">
        <v>0</v>
      </c>
      <c r="S299" s="14">
        <v>0</v>
      </c>
      <c r="T299" s="14">
        <v>0</v>
      </c>
      <c r="U299" s="14">
        <v>0.43</v>
      </c>
      <c r="V299" s="14">
        <f t="shared" si="15"/>
        <v>2.61</v>
      </c>
      <c r="W299" s="42">
        <v>2.03</v>
      </c>
      <c r="X299" s="14">
        <v>0</v>
      </c>
      <c r="Y299" s="14">
        <v>0.92</v>
      </c>
      <c r="Z299" s="14">
        <v>0.34</v>
      </c>
      <c r="AA299" s="14">
        <v>1.64</v>
      </c>
      <c r="AB299" s="14">
        <v>0</v>
      </c>
      <c r="AC299" s="14">
        <v>0</v>
      </c>
      <c r="AD299" s="14">
        <f>'[2]Диаг-ка ВДГО'!H166</f>
        <v>0.902194530065994</v>
      </c>
      <c r="AE299" s="15">
        <f>C299-(D299+E299+F299+H299+J299+L299+M299+N299+O299+P299+Q299+R299+S299+T299+U299+V299+Y299+Z299+AA299+AB299+I299+X299+AC299+K299+AD299)</f>
        <v>0.0028054699340049893</v>
      </c>
      <c r="AF299" s="16" t="e">
        <f>#REF!+AE299</f>
        <v>#REF!</v>
      </c>
      <c r="AG299" s="17">
        <f>C299-SUM(D299:AE299)+G299+W299</f>
        <v>0</v>
      </c>
      <c r="AH299" s="13">
        <v>3.75</v>
      </c>
      <c r="AI299" s="1"/>
      <c r="AJ299" s="1" t="e">
        <f>(C299+#REF!)*#REF!</f>
        <v>#REF!</v>
      </c>
      <c r="AK299" s="1"/>
      <c r="AL299" s="1"/>
      <c r="AM299" s="1"/>
      <c r="AN299" s="1"/>
      <c r="AO299" s="1"/>
      <c r="AP299" s="1"/>
      <c r="AQ299" s="1"/>
      <c r="AR299" s="1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</row>
    <row r="300" spans="1:56" s="19" customFormat="1" ht="15">
      <c r="A300" s="11">
        <v>298</v>
      </c>
      <c r="B300" s="41" t="s">
        <v>330</v>
      </c>
      <c r="C300" s="14">
        <v>19.62</v>
      </c>
      <c r="D300" s="14">
        <v>1.41</v>
      </c>
      <c r="E300" s="14">
        <v>0.34</v>
      </c>
      <c r="F300" s="14">
        <v>1.2</v>
      </c>
      <c r="G300" s="42">
        <v>0</v>
      </c>
      <c r="H300" s="14">
        <v>2.76</v>
      </c>
      <c r="I300" s="14">
        <v>0</v>
      </c>
      <c r="J300" s="14">
        <v>0.79</v>
      </c>
      <c r="K300" s="14">
        <v>0.26</v>
      </c>
      <c r="L300" s="14">
        <v>0.11</v>
      </c>
      <c r="M300" s="14">
        <v>0.54</v>
      </c>
      <c r="N300" s="14">
        <v>0</v>
      </c>
      <c r="O300" s="14">
        <v>0.14</v>
      </c>
      <c r="P300" s="14">
        <v>0.1</v>
      </c>
      <c r="Q300" s="14">
        <v>0.04</v>
      </c>
      <c r="R300" s="14">
        <f>'[2]Лифт-2015'!G38</f>
        <v>2.3219955988125656</v>
      </c>
      <c r="S300" s="14">
        <f>'[1]Лифт-2015'!L38</f>
        <v>0.062030158472285817</v>
      </c>
      <c r="T300" s="14">
        <f>'[2]Лифт-2015'!P38</f>
        <v>0.04583339487118896</v>
      </c>
      <c r="U300" s="14">
        <v>0.94</v>
      </c>
      <c r="V300" s="14">
        <f t="shared" si="15"/>
        <v>1.63</v>
      </c>
      <c r="W300" s="42">
        <v>1.63</v>
      </c>
      <c r="X300" s="23">
        <v>0.47</v>
      </c>
      <c r="Y300" s="14">
        <v>1.22</v>
      </c>
      <c r="Z300" s="14">
        <v>0.34</v>
      </c>
      <c r="AA300" s="14">
        <v>2.2</v>
      </c>
      <c r="AB300" s="14">
        <v>0</v>
      </c>
      <c r="AC300" s="14">
        <f>'[1]Лифт-страх.'!G38</f>
        <v>0.020676719490761938</v>
      </c>
      <c r="AD300" s="14">
        <v>0</v>
      </c>
      <c r="AE300" s="15">
        <f>C300-(D300+E300+F300+H300+J300+L300+M300+N300+O300+P300+Q300+R300+S300+T300+U300+V300+Y300+Z300+AA300+AB300+I300+X300+AC300+K300+AD300)</f>
        <v>2.6794641283531995</v>
      </c>
      <c r="AF300" s="16" t="e">
        <f>#REF!+AE300</f>
        <v>#REF!</v>
      </c>
      <c r="AG300" s="17">
        <f>C300-SUM(D300:AE300)+G300+W300</f>
        <v>0</v>
      </c>
      <c r="AH300" s="18">
        <v>2.76</v>
      </c>
      <c r="AI300" s="1"/>
      <c r="AJ300" s="1" t="e">
        <f>(C300+#REF!)*#REF!</f>
        <v>#REF!</v>
      </c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</row>
    <row r="301" spans="1:56" s="19" customFormat="1" ht="15">
      <c r="A301" s="11">
        <v>299</v>
      </c>
      <c r="B301" s="41" t="s">
        <v>331</v>
      </c>
      <c r="C301" s="14">
        <v>6.61</v>
      </c>
      <c r="D301" s="14">
        <v>0</v>
      </c>
      <c r="E301" s="14">
        <v>0.34</v>
      </c>
      <c r="F301" s="14">
        <v>0</v>
      </c>
      <c r="G301" s="42">
        <v>0.58</v>
      </c>
      <c r="H301" s="14">
        <f>AH301-AH301*2%</f>
        <v>0.6859999999999999</v>
      </c>
      <c r="I301" s="14">
        <v>0</v>
      </c>
      <c r="J301" s="14">
        <v>0.26</v>
      </c>
      <c r="K301" s="14">
        <v>0</v>
      </c>
      <c r="L301" s="14">
        <v>0.19</v>
      </c>
      <c r="M301" s="14">
        <v>0</v>
      </c>
      <c r="N301" s="14">
        <v>0.16</v>
      </c>
      <c r="O301" s="14">
        <v>0</v>
      </c>
      <c r="P301" s="14">
        <v>0</v>
      </c>
      <c r="Q301" s="14">
        <v>0.04</v>
      </c>
      <c r="R301" s="14">
        <v>0</v>
      </c>
      <c r="S301" s="14">
        <v>0</v>
      </c>
      <c r="T301" s="14">
        <v>0</v>
      </c>
      <c r="U301" s="14">
        <v>0.12</v>
      </c>
      <c r="V301" s="14">
        <f t="shared" si="15"/>
        <v>2.61</v>
      </c>
      <c r="W301" s="42">
        <v>2.03</v>
      </c>
      <c r="X301" s="14">
        <v>0</v>
      </c>
      <c r="Y301" s="14">
        <v>0.76</v>
      </c>
      <c r="Z301" s="14">
        <v>0.34</v>
      </c>
      <c r="AA301" s="14">
        <v>1.1</v>
      </c>
      <c r="AB301" s="14">
        <v>0</v>
      </c>
      <c r="AC301" s="14">
        <v>0</v>
      </c>
      <c r="AD301" s="14">
        <v>0</v>
      </c>
      <c r="AE301" s="15">
        <f>C301-(D301+E301+F301+H301+J301+L301+M301+N301+O301+P301+Q301+R301+S301+T301+U301+V301+Y301+Z301+AA301+AB301+I301+X301+AC301+K301+AD301)</f>
        <v>0.004000000000000448</v>
      </c>
      <c r="AF301" s="16" t="e">
        <f>#REF!+AE301</f>
        <v>#REF!</v>
      </c>
      <c r="AG301" s="17">
        <f>C301-SUM(D301:AE301)+G301+W301</f>
        <v>0</v>
      </c>
      <c r="AH301" s="13">
        <v>0.7</v>
      </c>
      <c r="AI301" s="1"/>
      <c r="AJ301" s="1" t="e">
        <f>(C301+#REF!)*#REF!</f>
        <v>#REF!</v>
      </c>
      <c r="AK301" s="1"/>
      <c r="AL301" s="1"/>
      <c r="AM301" s="1"/>
      <c r="AN301" s="1"/>
      <c r="AO301" s="1"/>
      <c r="AP301" s="1"/>
      <c r="AQ301" s="1"/>
      <c r="AR301" s="1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</row>
    <row r="302" spans="1:56" s="19" customFormat="1" ht="15">
      <c r="A302" s="11">
        <v>300</v>
      </c>
      <c r="B302" s="41" t="s">
        <v>332</v>
      </c>
      <c r="C302" s="14">
        <v>10.27</v>
      </c>
      <c r="D302" s="14">
        <v>0</v>
      </c>
      <c r="E302" s="14">
        <v>0.34</v>
      </c>
      <c r="F302" s="14">
        <v>0</v>
      </c>
      <c r="G302" s="42">
        <v>0.58</v>
      </c>
      <c r="H302" s="14">
        <f>AH302-AH302*2%</f>
        <v>2.1756</v>
      </c>
      <c r="I302" s="14">
        <v>0.04</v>
      </c>
      <c r="J302" s="14">
        <v>0.45</v>
      </c>
      <c r="K302" s="14">
        <v>0</v>
      </c>
      <c r="L302" s="14">
        <v>0.19</v>
      </c>
      <c r="M302" s="14">
        <v>0</v>
      </c>
      <c r="N302" s="14">
        <v>0.16</v>
      </c>
      <c r="O302" s="14">
        <v>0</v>
      </c>
      <c r="P302" s="14">
        <v>0</v>
      </c>
      <c r="Q302" s="14">
        <v>0.04</v>
      </c>
      <c r="R302" s="14">
        <v>0</v>
      </c>
      <c r="S302" s="14">
        <v>0</v>
      </c>
      <c r="T302" s="14">
        <v>0</v>
      </c>
      <c r="U302" s="14">
        <v>0.35</v>
      </c>
      <c r="V302" s="14">
        <f t="shared" si="15"/>
        <v>2.61</v>
      </c>
      <c r="W302" s="42">
        <v>2.03</v>
      </c>
      <c r="X302" s="14">
        <v>0</v>
      </c>
      <c r="Y302" s="14">
        <v>0.85</v>
      </c>
      <c r="Z302" s="14">
        <v>0.34</v>
      </c>
      <c r="AA302" s="14">
        <v>1.64</v>
      </c>
      <c r="AB302" s="14">
        <v>0</v>
      </c>
      <c r="AC302" s="14">
        <v>0</v>
      </c>
      <c r="AD302" s="14">
        <f>'[2]Диаг-ка ВДГО'!H168</f>
        <v>1.0803150396307815</v>
      </c>
      <c r="AE302" s="15">
        <f>C302-(D302+E302+F302+H302+J302+L302+M302+N302+O302+P302+Q302+R302+S302+T302+U302+V302+Y302+Z302+AA302+AB302+I302+X302+AC302+K302+AD302)</f>
        <v>0.004084960369219459</v>
      </c>
      <c r="AF302" s="16" t="e">
        <f>#REF!+AE302</f>
        <v>#REF!</v>
      </c>
      <c r="AG302" s="17">
        <f>C302-SUM(D302:AE302)+G302+W302</f>
        <v>0</v>
      </c>
      <c r="AH302" s="13">
        <v>2.22</v>
      </c>
      <c r="AI302" s="1"/>
      <c r="AJ302" s="1" t="e">
        <f>(C302+#REF!)*#REF!</f>
        <v>#REF!</v>
      </c>
      <c r="AK302" s="1"/>
      <c r="AL302" s="1"/>
      <c r="AM302" s="1"/>
      <c r="AN302" s="1"/>
      <c r="AO302" s="1"/>
      <c r="AP302" s="1"/>
      <c r="AQ302" s="1"/>
      <c r="AR302" s="1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</row>
    <row r="303" spans="1:56" s="19" customFormat="1" ht="15">
      <c r="A303" s="11">
        <v>301</v>
      </c>
      <c r="B303" s="41" t="s">
        <v>333</v>
      </c>
      <c r="C303" s="14">
        <v>10.97</v>
      </c>
      <c r="D303" s="14">
        <v>0</v>
      </c>
      <c r="E303" s="14">
        <v>0</v>
      </c>
      <c r="F303" s="14">
        <v>0</v>
      </c>
      <c r="G303" s="42">
        <v>0.58</v>
      </c>
      <c r="H303" s="14">
        <f>AH303-AH303*2%</f>
        <v>1.8914</v>
      </c>
      <c r="I303" s="14">
        <v>0.04</v>
      </c>
      <c r="J303" s="14">
        <v>0.35</v>
      </c>
      <c r="K303" s="14">
        <v>0</v>
      </c>
      <c r="L303" s="14">
        <v>0.19</v>
      </c>
      <c r="M303" s="14">
        <v>0</v>
      </c>
      <c r="N303" s="14">
        <v>0.16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0.35</v>
      </c>
      <c r="V303" s="14">
        <f t="shared" si="15"/>
        <v>2.61</v>
      </c>
      <c r="W303" s="42">
        <v>2.03</v>
      </c>
      <c r="X303" s="14">
        <v>0</v>
      </c>
      <c r="Y303" s="14">
        <v>0.85</v>
      </c>
      <c r="Z303" s="14">
        <v>0.34</v>
      </c>
      <c r="AA303" s="14">
        <v>1.64</v>
      </c>
      <c r="AB303" s="14">
        <v>0</v>
      </c>
      <c r="AC303" s="14">
        <v>0</v>
      </c>
      <c r="AD303" s="14">
        <f>'[2]Диаг-ка ВДГО'!H169</f>
        <v>0.8909805544062888</v>
      </c>
      <c r="AE303" s="15">
        <f>C303-(D303+E303+F303+H303+J303+L303+M303+N303+O303+P303+Q303+R303+S303+T303+U303+V303+Y303+Z303+AA303+AB303+I303+X303+AC303+K303+AD303)</f>
        <v>1.6576194455937134</v>
      </c>
      <c r="AF303" s="16" t="e">
        <f>#REF!+AE303</f>
        <v>#REF!</v>
      </c>
      <c r="AG303" s="17">
        <f>C303-SUM(D303:AE303)+G303+W303</f>
        <v>0</v>
      </c>
      <c r="AH303" s="13">
        <v>1.93</v>
      </c>
      <c r="AI303" s="1"/>
      <c r="AJ303" s="1" t="e">
        <f>(C303+#REF!)*#REF!</f>
        <v>#REF!</v>
      </c>
      <c r="AK303" s="1"/>
      <c r="AL303" s="1"/>
      <c r="AM303" s="1"/>
      <c r="AN303" s="1"/>
      <c r="AO303" s="1"/>
      <c r="AP303" s="1"/>
      <c r="AQ303" s="1"/>
      <c r="AR303" s="1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</row>
    <row r="304" spans="1:56" s="19" customFormat="1" ht="15">
      <c r="A304" s="11">
        <v>302</v>
      </c>
      <c r="B304" s="41" t="s">
        <v>334</v>
      </c>
      <c r="C304" s="14">
        <v>11.9</v>
      </c>
      <c r="D304" s="14">
        <v>0</v>
      </c>
      <c r="E304" s="14">
        <v>0.34</v>
      </c>
      <c r="F304" s="14">
        <v>0</v>
      </c>
      <c r="G304" s="42">
        <v>0.58</v>
      </c>
      <c r="H304" s="14">
        <f>AH304-AH304*2%</f>
        <v>3.1262</v>
      </c>
      <c r="I304" s="14">
        <v>0.06</v>
      </c>
      <c r="J304" s="14">
        <v>0.21</v>
      </c>
      <c r="K304" s="14">
        <v>0</v>
      </c>
      <c r="L304" s="14">
        <v>0</v>
      </c>
      <c r="M304" s="14">
        <v>0</v>
      </c>
      <c r="N304" s="14">
        <v>0.16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0.35</v>
      </c>
      <c r="V304" s="14">
        <f t="shared" si="15"/>
        <v>2.61</v>
      </c>
      <c r="W304" s="42">
        <v>2.03</v>
      </c>
      <c r="X304" s="14">
        <v>0</v>
      </c>
      <c r="Y304" s="14">
        <v>0.85</v>
      </c>
      <c r="Z304" s="14">
        <v>0.34</v>
      </c>
      <c r="AA304" s="14">
        <v>1.64</v>
      </c>
      <c r="AB304" s="14">
        <v>0</v>
      </c>
      <c r="AC304" s="14">
        <v>0</v>
      </c>
      <c r="AD304" s="14">
        <f>'[2]Диаг-ка ВДГО'!H170</f>
        <v>1.0405895143754529</v>
      </c>
      <c r="AE304" s="15">
        <f>C304-(D304+E304+F304+H304+J304+L304+M304+N304+O304+P304+Q304+R304+S304+T304+U304+V304+Y304+Z304+AA304+AB304+I304+X304+AC304+K304+AD304)</f>
        <v>1.1732104856245478</v>
      </c>
      <c r="AF304" s="16" t="e">
        <f>#REF!+AE304</f>
        <v>#REF!</v>
      </c>
      <c r="AG304" s="17">
        <f>C304-SUM(D304:AE304)+G304+W304</f>
        <v>0</v>
      </c>
      <c r="AH304" s="13">
        <v>3.19</v>
      </c>
      <c r="AI304" s="1"/>
      <c r="AJ304" s="1" t="e">
        <f>(C304+#REF!)*#REF!</f>
        <v>#REF!</v>
      </c>
      <c r="AK304" s="1"/>
      <c r="AL304" s="1"/>
      <c r="AM304" s="1"/>
      <c r="AN304" s="1"/>
      <c r="AO304" s="1"/>
      <c r="AP304" s="1"/>
      <c r="AQ304" s="1"/>
      <c r="AR304" s="1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</row>
    <row r="305" spans="1:56" s="19" customFormat="1" ht="15">
      <c r="A305" s="11">
        <v>303</v>
      </c>
      <c r="B305" s="41" t="s">
        <v>335</v>
      </c>
      <c r="C305" s="14">
        <v>16.35</v>
      </c>
      <c r="D305" s="14">
        <v>0</v>
      </c>
      <c r="E305" s="14">
        <v>0.34</v>
      </c>
      <c r="F305" s="14">
        <v>0</v>
      </c>
      <c r="G305" s="42">
        <v>0.58</v>
      </c>
      <c r="H305" s="14">
        <v>4.55</v>
      </c>
      <c r="I305" s="14">
        <v>0</v>
      </c>
      <c r="J305" s="14">
        <v>0.73</v>
      </c>
      <c r="K305" s="14">
        <v>1.4</v>
      </c>
      <c r="L305" s="14">
        <v>0.19</v>
      </c>
      <c r="M305" s="14">
        <v>0</v>
      </c>
      <c r="N305" s="14">
        <v>0.16</v>
      </c>
      <c r="O305" s="14">
        <v>0</v>
      </c>
      <c r="P305" s="14">
        <v>0</v>
      </c>
      <c r="Q305" s="14">
        <v>0.04</v>
      </c>
      <c r="R305" s="14">
        <v>0</v>
      </c>
      <c r="S305" s="14">
        <v>0</v>
      </c>
      <c r="T305" s="14">
        <v>0</v>
      </c>
      <c r="U305" s="14">
        <v>0.35</v>
      </c>
      <c r="V305" s="14">
        <f t="shared" si="15"/>
        <v>2.61</v>
      </c>
      <c r="W305" s="42">
        <v>2.03</v>
      </c>
      <c r="X305" s="14">
        <v>0</v>
      </c>
      <c r="Y305" s="14">
        <v>0.85</v>
      </c>
      <c r="Z305" s="14">
        <v>0.34</v>
      </c>
      <c r="AA305" s="14">
        <v>1.64</v>
      </c>
      <c r="AB305" s="14">
        <v>0</v>
      </c>
      <c r="AC305" s="14">
        <v>0</v>
      </c>
      <c r="AD305" s="14">
        <v>1.09</v>
      </c>
      <c r="AE305" s="15">
        <f>C305-(D305+E305+F305+H305+J305+L305+M305+N305+O305+P305+Q305+R305+S305+T305+U305+V305+Y305+Z305+AA305+AB305+I305+X305+AC305+K305+AD305)</f>
        <v>2.0600000000000023</v>
      </c>
      <c r="AF305" s="16" t="e">
        <f>#REF!+AE305</f>
        <v>#REF!</v>
      </c>
      <c r="AG305" s="17">
        <f>C305-SUM(D305:AE305)+G305+W305</f>
        <v>0</v>
      </c>
      <c r="AH305" s="13">
        <v>4.55</v>
      </c>
      <c r="AI305" s="1"/>
      <c r="AJ305" s="1" t="e">
        <f>(C305+#REF!)*#REF!</f>
        <v>#REF!</v>
      </c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</row>
    <row r="306" spans="1:56" s="19" customFormat="1" ht="15">
      <c r="A306" s="11">
        <v>304</v>
      </c>
      <c r="B306" s="41" t="s">
        <v>336</v>
      </c>
      <c r="C306" s="14">
        <v>15.2</v>
      </c>
      <c r="D306" s="14">
        <v>0.99</v>
      </c>
      <c r="E306" s="14">
        <v>0.34</v>
      </c>
      <c r="F306" s="14">
        <v>0</v>
      </c>
      <c r="G306" s="42">
        <v>0.58</v>
      </c>
      <c r="H306" s="14">
        <f>AH306-AH306*2%</f>
        <v>3.577</v>
      </c>
      <c r="I306" s="14">
        <v>0</v>
      </c>
      <c r="J306" s="14">
        <v>0.53</v>
      </c>
      <c r="K306" s="14">
        <v>0</v>
      </c>
      <c r="L306" s="14">
        <v>0.19</v>
      </c>
      <c r="M306" s="14">
        <v>0</v>
      </c>
      <c r="N306" s="14">
        <v>0.16</v>
      </c>
      <c r="O306" s="14">
        <v>0</v>
      </c>
      <c r="P306" s="14">
        <v>0.1</v>
      </c>
      <c r="Q306" s="14">
        <v>0.04</v>
      </c>
      <c r="R306" s="14">
        <v>0</v>
      </c>
      <c r="S306" s="14">
        <v>0</v>
      </c>
      <c r="T306" s="14">
        <v>0</v>
      </c>
      <c r="U306" s="14">
        <v>0.43</v>
      </c>
      <c r="V306" s="14">
        <f t="shared" si="15"/>
        <v>2.61</v>
      </c>
      <c r="W306" s="42">
        <v>2.03</v>
      </c>
      <c r="X306" s="14">
        <v>0</v>
      </c>
      <c r="Y306" s="14">
        <v>0.92</v>
      </c>
      <c r="Z306" s="14">
        <v>0.34</v>
      </c>
      <c r="AA306" s="14">
        <v>1.64</v>
      </c>
      <c r="AB306" s="14">
        <v>0</v>
      </c>
      <c r="AC306" s="14">
        <v>0</v>
      </c>
      <c r="AD306" s="14">
        <f>'[2]Диаг-ка ВДГО'!H172</f>
        <v>0.8992658361976944</v>
      </c>
      <c r="AE306" s="15">
        <f>C306-(D306+E306+F306+H306+J306+L306+M306+N306+O306+P306+Q306+R306+S306+T306+U306+V306+Y306+Z306+AA306+AB306+I306+X306+AC306+K306+AD306)</f>
        <v>2.4337341638023045</v>
      </c>
      <c r="AF306" s="16" t="e">
        <f>#REF!+AE306</f>
        <v>#REF!</v>
      </c>
      <c r="AG306" s="17">
        <f>C306-SUM(D306:AE306)+G306+W306</f>
        <v>0</v>
      </c>
      <c r="AH306" s="13">
        <f>3.65-AI306</f>
        <v>3.65</v>
      </c>
      <c r="AI306" s="1"/>
      <c r="AJ306" s="1" t="e">
        <f>(C306+#REF!)*#REF!</f>
        <v>#REF!</v>
      </c>
      <c r="AK306" s="1"/>
      <c r="AL306" s="1"/>
      <c r="AM306" s="1"/>
      <c r="AN306" s="1"/>
      <c r="AO306" s="1"/>
      <c r="AP306" s="1"/>
      <c r="AQ306" s="1"/>
      <c r="AR306" s="1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</row>
    <row r="307" spans="1:56" s="19" customFormat="1" ht="15">
      <c r="A307" s="11">
        <v>305</v>
      </c>
      <c r="B307" s="41" t="s">
        <v>337</v>
      </c>
      <c r="C307" s="14">
        <v>7.41</v>
      </c>
      <c r="D307" s="14">
        <v>0</v>
      </c>
      <c r="E307" s="14">
        <v>0</v>
      </c>
      <c r="F307" s="14">
        <v>0</v>
      </c>
      <c r="G307" s="42">
        <v>0.58</v>
      </c>
      <c r="H307" s="14">
        <f>AH307-AH307*2%</f>
        <v>1.8032000000000001</v>
      </c>
      <c r="I307" s="14">
        <v>0.04</v>
      </c>
      <c r="J307" s="14">
        <v>0.25</v>
      </c>
      <c r="K307" s="14">
        <v>0</v>
      </c>
      <c r="L307" s="14">
        <v>0.19</v>
      </c>
      <c r="M307" s="14">
        <v>0</v>
      </c>
      <c r="N307" s="14">
        <v>0.16</v>
      </c>
      <c r="O307" s="14">
        <v>0</v>
      </c>
      <c r="P307" s="14">
        <v>0</v>
      </c>
      <c r="Q307" s="14">
        <v>0.04</v>
      </c>
      <c r="R307" s="14">
        <v>0</v>
      </c>
      <c r="S307" s="14">
        <v>0</v>
      </c>
      <c r="T307" s="14">
        <v>0</v>
      </c>
      <c r="U307" s="14">
        <v>0.12</v>
      </c>
      <c r="V307" s="14">
        <f t="shared" si="15"/>
        <v>2.61</v>
      </c>
      <c r="W307" s="42">
        <v>2.03</v>
      </c>
      <c r="X307" s="14">
        <v>0</v>
      </c>
      <c r="Y307" s="14">
        <v>0.76</v>
      </c>
      <c r="Z307" s="14">
        <v>0.34</v>
      </c>
      <c r="AA307" s="14">
        <v>1.1</v>
      </c>
      <c r="AB307" s="14">
        <v>0</v>
      </c>
      <c r="AC307" s="14">
        <v>0</v>
      </c>
      <c r="AD307" s="14">
        <v>0</v>
      </c>
      <c r="AE307" s="15">
        <f>C307-(D307+E307+F307+H307+J307+L307+M307+N307+O307+P307+Q307+R307+S307+T307+U307+V307+Y307+Z307+AA307+AB307+I307+X307+AC307+K307+AD307)</f>
        <v>-0.0032000000000005357</v>
      </c>
      <c r="AF307" s="16" t="e">
        <f>#REF!+AE307</f>
        <v>#REF!</v>
      </c>
      <c r="AG307" s="17">
        <f>C307-SUM(D307:AE307)+G307+W307</f>
        <v>0</v>
      </c>
      <c r="AH307" s="13">
        <v>1.84</v>
      </c>
      <c r="AI307" s="1"/>
      <c r="AJ307" s="1" t="e">
        <f>(C307+#REF!)*#REF!</f>
        <v>#REF!</v>
      </c>
      <c r="AK307" s="1"/>
      <c r="AL307" s="1"/>
      <c r="AM307" s="1"/>
      <c r="AN307" s="1"/>
      <c r="AO307" s="1"/>
      <c r="AP307" s="1"/>
      <c r="AQ307" s="1"/>
      <c r="AR307" s="1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</row>
    <row r="308" spans="1:56" s="19" customFormat="1" ht="15">
      <c r="A308" s="11">
        <v>306</v>
      </c>
      <c r="B308" s="41" t="s">
        <v>338</v>
      </c>
      <c r="C308" s="14">
        <v>12.57</v>
      </c>
      <c r="D308" s="14">
        <v>0</v>
      </c>
      <c r="E308" s="14">
        <v>0.34</v>
      </c>
      <c r="F308" s="14">
        <v>0</v>
      </c>
      <c r="G308" s="42">
        <v>0.58</v>
      </c>
      <c r="H308" s="14">
        <f>AH308-AH308*2%</f>
        <v>3.675</v>
      </c>
      <c r="I308" s="14">
        <v>0.45</v>
      </c>
      <c r="J308" s="14">
        <v>0.75</v>
      </c>
      <c r="K308" s="14">
        <v>0</v>
      </c>
      <c r="L308" s="14">
        <v>0.19</v>
      </c>
      <c r="M308" s="14">
        <v>0</v>
      </c>
      <c r="N308" s="14">
        <v>0.16</v>
      </c>
      <c r="O308" s="14">
        <v>0</v>
      </c>
      <c r="P308" s="14">
        <v>0.1</v>
      </c>
      <c r="Q308" s="14">
        <v>0.04</v>
      </c>
      <c r="R308" s="14">
        <v>0</v>
      </c>
      <c r="S308" s="14">
        <v>0</v>
      </c>
      <c r="T308" s="14">
        <v>0</v>
      </c>
      <c r="U308" s="14">
        <v>0.43</v>
      </c>
      <c r="V308" s="14">
        <f t="shared" si="15"/>
        <v>2.61</v>
      </c>
      <c r="W308" s="42">
        <v>2.03</v>
      </c>
      <c r="X308" s="14">
        <v>0</v>
      </c>
      <c r="Y308" s="14">
        <v>0.92</v>
      </c>
      <c r="Z308" s="14">
        <v>0.34</v>
      </c>
      <c r="AA308" s="14">
        <v>1.64</v>
      </c>
      <c r="AB308" s="14">
        <v>0</v>
      </c>
      <c r="AC308" s="14">
        <v>0</v>
      </c>
      <c r="AD308" s="14">
        <f>'[2]Диаг-ка ВДГО'!H173</f>
        <v>0.9201643226877625</v>
      </c>
      <c r="AE308" s="15">
        <f>C308-(D308+E308+F308+H308+J308+L308+M308+N308+O308+P308+Q308+R308+S308+T308+U308+V308+Y308+Z308+AA308+AB308+I308+X308+AC308+K308+AD308)</f>
        <v>0.004835677312238218</v>
      </c>
      <c r="AF308" s="16" t="e">
        <f>#REF!+AE308</f>
        <v>#REF!</v>
      </c>
      <c r="AG308" s="17">
        <f>C308-SUM(D308:AE308)+G308+W308</f>
        <v>0</v>
      </c>
      <c r="AH308" s="13">
        <v>3.75</v>
      </c>
      <c r="AI308" s="1"/>
      <c r="AJ308" s="1" t="e">
        <f>(C308+#REF!)*#REF!</f>
        <v>#REF!</v>
      </c>
      <c r="AK308" s="1"/>
      <c r="AL308" s="1"/>
      <c r="AM308" s="1"/>
      <c r="AN308" s="1"/>
      <c r="AO308" s="1"/>
      <c r="AP308" s="1"/>
      <c r="AQ308" s="1"/>
      <c r="AR308" s="1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</row>
    <row r="309" spans="1:56" s="19" customFormat="1" ht="15">
      <c r="A309" s="11">
        <v>307</v>
      </c>
      <c r="B309" s="41" t="s">
        <v>339</v>
      </c>
      <c r="C309" s="14">
        <v>15.88</v>
      </c>
      <c r="D309" s="14">
        <v>1.91</v>
      </c>
      <c r="E309" s="14">
        <v>0.34</v>
      </c>
      <c r="F309" s="14">
        <v>0</v>
      </c>
      <c r="G309" s="42">
        <v>0.58</v>
      </c>
      <c r="H309" s="14">
        <v>4.55</v>
      </c>
      <c r="I309" s="14">
        <v>0</v>
      </c>
      <c r="J309" s="14">
        <v>0.73</v>
      </c>
      <c r="K309" s="14">
        <v>0</v>
      </c>
      <c r="L309" s="14">
        <v>0.19</v>
      </c>
      <c r="M309" s="14">
        <v>0</v>
      </c>
      <c r="N309" s="14">
        <v>0.16</v>
      </c>
      <c r="O309" s="14">
        <v>0</v>
      </c>
      <c r="P309" s="14">
        <v>0.1</v>
      </c>
      <c r="Q309" s="14">
        <v>0.04</v>
      </c>
      <c r="R309" s="14">
        <v>0</v>
      </c>
      <c r="S309" s="14">
        <v>0</v>
      </c>
      <c r="T309" s="14">
        <v>0</v>
      </c>
      <c r="U309" s="14">
        <v>0.43</v>
      </c>
      <c r="V309" s="14">
        <f t="shared" si="15"/>
        <v>2.61</v>
      </c>
      <c r="W309" s="42">
        <v>2.03</v>
      </c>
      <c r="X309" s="14">
        <v>0</v>
      </c>
      <c r="Y309" s="14">
        <v>0.92</v>
      </c>
      <c r="Z309" s="14">
        <v>0.34</v>
      </c>
      <c r="AA309" s="14">
        <v>1.64</v>
      </c>
      <c r="AB309" s="14">
        <v>0</v>
      </c>
      <c r="AC309" s="14">
        <v>0</v>
      </c>
      <c r="AD309" s="14">
        <v>0.9</v>
      </c>
      <c r="AE309" s="15">
        <f>C309-(D309+E309+F309+H309+J309+L309+M309+N309+O309+P309+Q309+R309+S309+T309+U309+V309+Y309+Z309+AA309+AB309+I309+X309+AC309+K309+AD309)</f>
        <v>1.0200000000000014</v>
      </c>
      <c r="AF309" s="16" t="e">
        <f>#REF!+AE309</f>
        <v>#REF!</v>
      </c>
      <c r="AG309" s="17">
        <f>C309-SUM(D309:AE309)+G309+W309</f>
        <v>5.773159728050814E-15</v>
      </c>
      <c r="AH309" s="13">
        <v>4.55</v>
      </c>
      <c r="AI309" s="1"/>
      <c r="AJ309" s="1" t="e">
        <f>(C309+#REF!)*#REF!</f>
        <v>#REF!</v>
      </c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</row>
    <row r="310" spans="1:56" s="19" customFormat="1" ht="15">
      <c r="A310" s="11">
        <v>308</v>
      </c>
      <c r="B310" s="41" t="s">
        <v>340</v>
      </c>
      <c r="C310" s="14">
        <v>19.52</v>
      </c>
      <c r="D310" s="14">
        <v>1.91</v>
      </c>
      <c r="E310" s="14">
        <v>0.34</v>
      </c>
      <c r="F310" s="14">
        <v>0</v>
      </c>
      <c r="G310" s="42">
        <v>0.58</v>
      </c>
      <c r="H310" s="14">
        <v>4</v>
      </c>
      <c r="I310" s="14">
        <v>0</v>
      </c>
      <c r="J310" s="14">
        <v>0.5</v>
      </c>
      <c r="K310" s="14">
        <v>0</v>
      </c>
      <c r="L310" s="14">
        <v>0.19</v>
      </c>
      <c r="M310" s="14">
        <v>0</v>
      </c>
      <c r="N310" s="14">
        <v>0.16</v>
      </c>
      <c r="O310" s="14">
        <v>0</v>
      </c>
      <c r="P310" s="14">
        <v>0.1</v>
      </c>
      <c r="Q310" s="14">
        <v>0.04</v>
      </c>
      <c r="R310" s="14">
        <v>0</v>
      </c>
      <c r="S310" s="14">
        <v>0</v>
      </c>
      <c r="T310" s="14">
        <v>0</v>
      </c>
      <c r="U310" s="14">
        <v>0.43</v>
      </c>
      <c r="V310" s="14">
        <f t="shared" si="15"/>
        <v>2.61</v>
      </c>
      <c r="W310" s="42">
        <v>2.03</v>
      </c>
      <c r="X310" s="14">
        <v>0</v>
      </c>
      <c r="Y310" s="14">
        <v>0.92</v>
      </c>
      <c r="Z310" s="14">
        <v>0.34</v>
      </c>
      <c r="AA310" s="14">
        <v>1.64</v>
      </c>
      <c r="AB310" s="14">
        <v>0</v>
      </c>
      <c r="AC310" s="14">
        <v>0</v>
      </c>
      <c r="AD310" s="14">
        <v>0.9</v>
      </c>
      <c r="AE310" s="15">
        <f>C310-(D310+E310+F310+H310+J310+L310+M310+N310+O310+P310+Q310+R310+S310+T310+U310+V310+Y310+Z310+AA310+AB310+I310+X310+AC310+K310+AD310)</f>
        <v>5.4399999999999995</v>
      </c>
      <c r="AF310" s="16" t="e">
        <f>#REF!+AE310</f>
        <v>#REF!</v>
      </c>
      <c r="AG310" s="17">
        <f>C310-SUM(D310:AE310)+G310+W310</f>
        <v>3.9968028886505635E-15</v>
      </c>
      <c r="AH310" s="13">
        <v>4</v>
      </c>
      <c r="AI310" s="1"/>
      <c r="AJ310" s="1" t="e">
        <f>(C310+#REF!)*#REF!</f>
        <v>#REF!</v>
      </c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</row>
    <row r="311" spans="1:56" s="19" customFormat="1" ht="15">
      <c r="A311" s="11">
        <v>309</v>
      </c>
      <c r="B311" s="41" t="s">
        <v>341</v>
      </c>
      <c r="C311" s="14">
        <v>12.57</v>
      </c>
      <c r="D311" s="14">
        <v>0</v>
      </c>
      <c r="E311" s="14">
        <v>0.34</v>
      </c>
      <c r="F311" s="14">
        <v>0</v>
      </c>
      <c r="G311" s="42">
        <v>0.58</v>
      </c>
      <c r="H311" s="14">
        <f>AH311-AH311*2%</f>
        <v>3.675</v>
      </c>
      <c r="I311" s="14">
        <v>0.65</v>
      </c>
      <c r="J311" s="14">
        <v>0.75</v>
      </c>
      <c r="K311" s="14">
        <v>0</v>
      </c>
      <c r="L311" s="14">
        <v>0.19</v>
      </c>
      <c r="M311" s="14">
        <v>0</v>
      </c>
      <c r="N311" s="14">
        <v>0.16</v>
      </c>
      <c r="O311" s="14">
        <v>0</v>
      </c>
      <c r="P311" s="14">
        <v>0.1</v>
      </c>
      <c r="Q311" s="14">
        <v>0.04</v>
      </c>
      <c r="R311" s="14">
        <v>0</v>
      </c>
      <c r="S311" s="14">
        <v>0</v>
      </c>
      <c r="T311" s="14">
        <v>0</v>
      </c>
      <c r="U311" s="14">
        <v>0.43</v>
      </c>
      <c r="V311" s="14">
        <f t="shared" si="15"/>
        <v>2.61</v>
      </c>
      <c r="W311" s="42">
        <v>2.03</v>
      </c>
      <c r="X311" s="14">
        <v>0</v>
      </c>
      <c r="Y311" s="14">
        <v>0.92</v>
      </c>
      <c r="Z311" s="14">
        <v>0.34</v>
      </c>
      <c r="AA311" s="14">
        <v>1.64</v>
      </c>
      <c r="AB311" s="14">
        <v>0</v>
      </c>
      <c r="AC311" s="14">
        <v>0</v>
      </c>
      <c r="AD311" s="14">
        <f>'[2]Диаг-ка ВДГО'!H176</f>
        <v>0.7293386505456917</v>
      </c>
      <c r="AE311" s="15">
        <f>C311-(D311+E311+F311+H311+J311+L311+M311+N311+O311+P311+Q311+R311+S311+T311+U311+V311+Y311+Z311+AA311+AB311+I311+X311+AC311+K311+AD311)</f>
        <v>-0.004338650545692602</v>
      </c>
      <c r="AF311" s="16" t="e">
        <f>#REF!+AE311</f>
        <v>#REF!</v>
      </c>
      <c r="AG311" s="17">
        <f>C311-SUM(D311:AE311)+G311+W311</f>
        <v>0</v>
      </c>
      <c r="AH311" s="13">
        <v>3.75</v>
      </c>
      <c r="AI311" s="1"/>
      <c r="AJ311" s="1" t="e">
        <f>(C311+#REF!)*#REF!</f>
        <v>#REF!</v>
      </c>
      <c r="AK311" s="1"/>
      <c r="AL311" s="1"/>
      <c r="AM311" s="1"/>
      <c r="AN311" s="1"/>
      <c r="AO311" s="1"/>
      <c r="AP311" s="1"/>
      <c r="AQ311" s="1"/>
      <c r="AR311" s="1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</row>
    <row r="312" spans="1:56" s="19" customFormat="1" ht="15">
      <c r="A312" s="11">
        <v>310</v>
      </c>
      <c r="B312" s="41" t="s">
        <v>342</v>
      </c>
      <c r="C312" s="14">
        <v>15.99</v>
      </c>
      <c r="D312" s="14">
        <v>0.3</v>
      </c>
      <c r="E312" s="14">
        <v>0</v>
      </c>
      <c r="F312" s="14">
        <v>0</v>
      </c>
      <c r="G312" s="42">
        <v>0.58</v>
      </c>
      <c r="H312" s="14">
        <f>AH312-AH312*2%</f>
        <v>2.0384</v>
      </c>
      <c r="I312" s="14">
        <v>0</v>
      </c>
      <c r="J312" s="14">
        <v>0.16</v>
      </c>
      <c r="K312" s="14">
        <v>0</v>
      </c>
      <c r="L312" s="14">
        <v>0.19</v>
      </c>
      <c r="M312" s="14">
        <v>0</v>
      </c>
      <c r="N312" s="14">
        <v>0.16</v>
      </c>
      <c r="O312" s="14">
        <v>0</v>
      </c>
      <c r="P312" s="14">
        <v>0</v>
      </c>
      <c r="Q312" s="14">
        <v>0.04</v>
      </c>
      <c r="R312" s="14">
        <v>0</v>
      </c>
      <c r="S312" s="14">
        <v>0</v>
      </c>
      <c r="T312" s="14">
        <v>0</v>
      </c>
      <c r="U312" s="14">
        <v>0.43</v>
      </c>
      <c r="V312" s="14">
        <f t="shared" si="15"/>
        <v>2.61</v>
      </c>
      <c r="W312" s="42">
        <v>2.03</v>
      </c>
      <c r="X312" s="14">
        <v>0</v>
      </c>
      <c r="Y312" s="14">
        <v>0.92</v>
      </c>
      <c r="Z312" s="14">
        <v>0.34</v>
      </c>
      <c r="AA312" s="14">
        <v>1.64</v>
      </c>
      <c r="AB312" s="14">
        <v>0</v>
      </c>
      <c r="AC312" s="14">
        <v>0</v>
      </c>
      <c r="AD312" s="14">
        <f>'[2]Диаг-ка ВДГО'!H177</f>
        <v>1.0956499618417703</v>
      </c>
      <c r="AE312" s="15">
        <f>C312-(D312+E312+F312+H312+J312+L312+M312+N312+O312+P312+Q312+R312+S312+T312+U312+V312+Y312+Z312+AA312+AB312+I312+X312+AC312+K312+AD312)</f>
        <v>6.065950038158229</v>
      </c>
      <c r="AF312" s="16" t="e">
        <f>#REF!+AE312</f>
        <v>#REF!</v>
      </c>
      <c r="AG312" s="17">
        <f>C312-SUM(D312:AE312)+G312+W312</f>
        <v>0</v>
      </c>
      <c r="AH312" s="13">
        <v>2.08</v>
      </c>
      <c r="AI312" s="1"/>
      <c r="AJ312" s="1" t="e">
        <f>(C312+#REF!)*#REF!</f>
        <v>#REF!</v>
      </c>
      <c r="AK312" s="1"/>
      <c r="AL312" s="1"/>
      <c r="AM312" s="1"/>
      <c r="AN312" s="1"/>
      <c r="AO312" s="1"/>
      <c r="AP312" s="1"/>
      <c r="AQ312" s="1"/>
      <c r="AR312" s="1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</row>
    <row r="313" spans="1:56" s="19" customFormat="1" ht="15">
      <c r="A313" s="11">
        <v>311</v>
      </c>
      <c r="B313" s="41" t="s">
        <v>343</v>
      </c>
      <c r="C313" s="14">
        <v>12.57</v>
      </c>
      <c r="D313" s="14">
        <v>0</v>
      </c>
      <c r="E313" s="14">
        <v>0.34</v>
      </c>
      <c r="F313" s="14">
        <v>0</v>
      </c>
      <c r="G313" s="42">
        <v>0.58</v>
      </c>
      <c r="H313" s="14">
        <f>AH313-AH313*2%</f>
        <v>3.675</v>
      </c>
      <c r="I313" s="14">
        <v>0.25</v>
      </c>
      <c r="J313" s="14">
        <v>0.75</v>
      </c>
      <c r="K313" s="14">
        <v>0</v>
      </c>
      <c r="L313" s="14">
        <v>0.19</v>
      </c>
      <c r="M313" s="14">
        <v>0</v>
      </c>
      <c r="N313" s="14">
        <v>0.16</v>
      </c>
      <c r="O313" s="14">
        <v>0</v>
      </c>
      <c r="P313" s="14">
        <v>0.1</v>
      </c>
      <c r="Q313" s="14">
        <v>0.04</v>
      </c>
      <c r="R313" s="14">
        <v>0</v>
      </c>
      <c r="S313" s="14">
        <v>0</v>
      </c>
      <c r="T313" s="14">
        <v>0</v>
      </c>
      <c r="U313" s="14">
        <v>0.43</v>
      </c>
      <c r="V313" s="14">
        <f t="shared" si="15"/>
        <v>2.61</v>
      </c>
      <c r="W313" s="42">
        <v>2.03</v>
      </c>
      <c r="X313" s="14">
        <v>0</v>
      </c>
      <c r="Y313" s="14">
        <v>0.92</v>
      </c>
      <c r="Z313" s="14">
        <v>0.34</v>
      </c>
      <c r="AA313" s="14">
        <v>1.64</v>
      </c>
      <c r="AB313" s="14">
        <v>0</v>
      </c>
      <c r="AC313" s="14">
        <v>0</v>
      </c>
      <c r="AD313" s="14">
        <f>'[2]Диаг-ка ВДГО'!H178</f>
        <v>1.1289942069254764</v>
      </c>
      <c r="AE313" s="15">
        <f>C313-(D313+E313+F313+H313+J313+L313+M313+N313+O313+P313+Q313+R313+S313+T313+U313+V313+Y313+Z313+AA313+AB313+I313+X313+AC313+K313+AD313)</f>
        <v>-0.003994206925476362</v>
      </c>
      <c r="AF313" s="16" t="e">
        <f>#REF!+AE313</f>
        <v>#REF!</v>
      </c>
      <c r="AG313" s="17">
        <f>C313-SUM(D313:AE313)+G313+W313</f>
        <v>0</v>
      </c>
      <c r="AH313" s="13">
        <v>3.75</v>
      </c>
      <c r="AI313" s="1"/>
      <c r="AJ313" s="1" t="e">
        <f>(C313+#REF!)*#REF!</f>
        <v>#REF!</v>
      </c>
      <c r="AK313" s="1"/>
      <c r="AL313" s="1"/>
      <c r="AM313" s="1"/>
      <c r="AN313" s="1"/>
      <c r="AO313" s="1"/>
      <c r="AP313" s="1"/>
      <c r="AQ313" s="1"/>
      <c r="AR313" s="1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</row>
    <row r="314" spans="1:56" s="19" customFormat="1" ht="15">
      <c r="A314" s="11">
        <v>312</v>
      </c>
      <c r="B314" s="41" t="s">
        <v>344</v>
      </c>
      <c r="C314" s="14">
        <v>15.42</v>
      </c>
      <c r="D314" s="14">
        <v>0.87</v>
      </c>
      <c r="E314" s="14">
        <v>0.34</v>
      </c>
      <c r="F314" s="14">
        <v>0</v>
      </c>
      <c r="G314" s="42">
        <v>0.58</v>
      </c>
      <c r="H314" s="14">
        <f>AH314-AH314*2%</f>
        <v>3.283</v>
      </c>
      <c r="I314" s="14">
        <v>0</v>
      </c>
      <c r="J314" s="14">
        <v>0.56</v>
      </c>
      <c r="K314" s="14">
        <v>0</v>
      </c>
      <c r="L314" s="14">
        <v>0.19</v>
      </c>
      <c r="M314" s="14">
        <v>0</v>
      </c>
      <c r="N314" s="14">
        <v>0.16</v>
      </c>
      <c r="O314" s="14">
        <v>0</v>
      </c>
      <c r="P314" s="14">
        <v>0</v>
      </c>
      <c r="Q314" s="14">
        <v>0.04</v>
      </c>
      <c r="R314" s="14">
        <v>0</v>
      </c>
      <c r="S314" s="14">
        <v>0</v>
      </c>
      <c r="T314" s="14">
        <v>0</v>
      </c>
      <c r="U314" s="14">
        <v>0.43</v>
      </c>
      <c r="V314" s="14">
        <f t="shared" si="15"/>
        <v>2.61</v>
      </c>
      <c r="W314" s="42">
        <v>2.03</v>
      </c>
      <c r="X314" s="14">
        <v>0</v>
      </c>
      <c r="Y314" s="14">
        <v>0.92</v>
      </c>
      <c r="Z314" s="14">
        <v>0.34</v>
      </c>
      <c r="AA314" s="14">
        <v>1.64</v>
      </c>
      <c r="AB314" s="14">
        <v>0</v>
      </c>
      <c r="AC314" s="14">
        <v>0</v>
      </c>
      <c r="AD314" s="14">
        <f>'[2]Диаг-ка ВДГО'!H179</f>
        <v>1.109479649665121</v>
      </c>
      <c r="AE314" s="15">
        <f>C314-(D314+E314+F314+H314+J314+L314+M314+N314+O314+P314+Q314+R314+S314+T314+U314+V314+Y314+Z314+AA314+AB314+I314+X314+AC314+K314+AD314)</f>
        <v>2.927520350334879</v>
      </c>
      <c r="AF314" s="16" t="e">
        <f>#REF!+AE314</f>
        <v>#REF!</v>
      </c>
      <c r="AG314" s="17">
        <f>C314-SUM(D314:AE314)+G314+W314</f>
        <v>0</v>
      </c>
      <c r="AH314" s="13">
        <v>3.35</v>
      </c>
      <c r="AI314" s="1"/>
      <c r="AJ314" s="1" t="e">
        <f>(C314+#REF!)*#REF!</f>
        <v>#REF!</v>
      </c>
      <c r="AK314" s="1"/>
      <c r="AL314" s="1"/>
      <c r="AM314" s="1"/>
      <c r="AN314" s="1"/>
      <c r="AO314" s="1"/>
      <c r="AP314" s="1"/>
      <c r="AQ314" s="1"/>
      <c r="AR314" s="1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</row>
    <row r="315" spans="1:36" ht="15">
      <c r="A315" s="11">
        <v>313</v>
      </c>
      <c r="B315" s="41" t="s">
        <v>345</v>
      </c>
      <c r="C315" s="14">
        <v>12.57</v>
      </c>
      <c r="D315" s="14">
        <v>0</v>
      </c>
      <c r="E315" s="14">
        <v>0.34</v>
      </c>
      <c r="F315" s="14">
        <v>0</v>
      </c>
      <c r="G315" s="42">
        <v>0.58</v>
      </c>
      <c r="H315" s="14">
        <f>AH315-AH315*2%</f>
        <v>3.528</v>
      </c>
      <c r="I315" s="14">
        <v>0.08</v>
      </c>
      <c r="J315" s="14">
        <v>0.75</v>
      </c>
      <c r="K315" s="14">
        <v>0</v>
      </c>
      <c r="L315" s="14">
        <v>0.19</v>
      </c>
      <c r="M315" s="14">
        <v>0.54</v>
      </c>
      <c r="N315" s="14">
        <v>0.16</v>
      </c>
      <c r="O315" s="14">
        <v>0</v>
      </c>
      <c r="P315" s="14">
        <v>0.1</v>
      </c>
      <c r="Q315" s="14">
        <v>0.04</v>
      </c>
      <c r="R315" s="14">
        <v>0</v>
      </c>
      <c r="S315" s="14">
        <v>0</v>
      </c>
      <c r="T315" s="14">
        <v>0</v>
      </c>
      <c r="U315" s="14">
        <v>0.43</v>
      </c>
      <c r="V315" s="14">
        <f t="shared" si="15"/>
        <v>2.61</v>
      </c>
      <c r="W315" s="42">
        <v>2.03</v>
      </c>
      <c r="X315" s="14">
        <v>0</v>
      </c>
      <c r="Y315" s="14">
        <v>0.92</v>
      </c>
      <c r="Z315" s="14">
        <v>0.34</v>
      </c>
      <c r="AA315" s="14">
        <v>1.64</v>
      </c>
      <c r="AB315" s="14">
        <v>0</v>
      </c>
      <c r="AC315" s="14">
        <v>0</v>
      </c>
      <c r="AD315" s="14">
        <f>'[2]Диаг-ка ВДГО'!H180</f>
        <v>0.9065376423864756</v>
      </c>
      <c r="AE315" s="15">
        <f>C315-(D315+E315+F315+H315+J315+L315+M315+N315+O315+P315+Q315+R315+S315+T315+U315+V315+Y315+Z315+AA315+AB315+I315+X315+AC315+K315+AD315)</f>
        <v>-0.004537642386475582</v>
      </c>
      <c r="AF315" s="16" t="e">
        <f>#REF!+AE315</f>
        <v>#REF!</v>
      </c>
      <c r="AG315" s="17">
        <f>C315-SUM(D315:AE315)+G315+W315</f>
        <v>0</v>
      </c>
      <c r="AH315" s="13">
        <v>3.6</v>
      </c>
      <c r="AJ315" s="1" t="e">
        <f>(C315+#REF!)*#REF!</f>
        <v>#REF!</v>
      </c>
    </row>
    <row r="316" spans="1:44" ht="24.75" customHeight="1">
      <c r="A316" s="50">
        <v>314</v>
      </c>
      <c r="B316" s="43" t="s">
        <v>346</v>
      </c>
      <c r="C316" s="14">
        <v>18.49</v>
      </c>
      <c r="D316" s="14">
        <v>1.41</v>
      </c>
      <c r="E316" s="14">
        <v>0.34</v>
      </c>
      <c r="F316" s="14">
        <v>1.13</v>
      </c>
      <c r="G316" s="42">
        <v>0</v>
      </c>
      <c r="H316" s="14">
        <v>3.95</v>
      </c>
      <c r="I316" s="14">
        <v>0</v>
      </c>
      <c r="J316" s="14">
        <v>0.38</v>
      </c>
      <c r="K316" s="14">
        <v>0.09</v>
      </c>
      <c r="L316" s="14">
        <v>0.11</v>
      </c>
      <c r="M316" s="14">
        <v>0.54</v>
      </c>
      <c r="N316" s="14">
        <v>0.16</v>
      </c>
      <c r="O316" s="14">
        <v>0</v>
      </c>
      <c r="P316" s="14">
        <v>0.1</v>
      </c>
      <c r="Q316" s="14">
        <v>0.04</v>
      </c>
      <c r="R316" s="14">
        <v>2.17</v>
      </c>
      <c r="S316" s="14">
        <v>0</v>
      </c>
      <c r="T316" s="14">
        <v>0.04</v>
      </c>
      <c r="U316" s="14">
        <v>0.94</v>
      </c>
      <c r="V316" s="14">
        <f t="shared" si="15"/>
        <v>1.63</v>
      </c>
      <c r="W316" s="42">
        <v>1.63</v>
      </c>
      <c r="X316" s="14">
        <v>0.38</v>
      </c>
      <c r="Y316" s="14">
        <v>1.22</v>
      </c>
      <c r="Z316" s="14">
        <v>0.34</v>
      </c>
      <c r="AA316" s="23">
        <v>1.5</v>
      </c>
      <c r="AB316" s="14">
        <v>0</v>
      </c>
      <c r="AC316" s="14">
        <v>0.02</v>
      </c>
      <c r="AD316" s="14">
        <v>0</v>
      </c>
      <c r="AE316" s="15">
        <f>C316-(D316+E316+F316+H316+J316+L316+M316+N316+O316+P316+Q316+R316+S316+T316+U316+V316+Y316+Z316+AA316+AB316+I316+X316+AC316+K316+AD316)</f>
        <v>2</v>
      </c>
      <c r="AF316" s="16" t="e">
        <f>#REF!+AE316</f>
        <v>#REF!</v>
      </c>
      <c r="AG316" s="17">
        <f>C316-SUM(D316:AE316)+G316+W316</f>
        <v>0</v>
      </c>
      <c r="AH316" s="18">
        <v>3.95</v>
      </c>
      <c r="AJ316" s="1" t="e">
        <f>(C316+#REF!)*#REF!</f>
        <v>#REF!</v>
      </c>
      <c r="AK316" s="3"/>
      <c r="AL316" s="3"/>
      <c r="AM316" s="3"/>
      <c r="AN316" s="3"/>
      <c r="AO316" s="3"/>
      <c r="AP316" s="3"/>
      <c r="AQ316" s="3"/>
      <c r="AR316" s="3"/>
    </row>
    <row r="317" spans="1:44" ht="24.75" customHeight="1">
      <c r="A317" s="50"/>
      <c r="B317" s="43" t="s">
        <v>347</v>
      </c>
      <c r="C317" s="14">
        <v>16.76</v>
      </c>
      <c r="D317" s="14">
        <v>1.71</v>
      </c>
      <c r="E317" s="14">
        <v>0.34</v>
      </c>
      <c r="F317" s="14">
        <v>1.14</v>
      </c>
      <c r="G317" s="42">
        <v>0</v>
      </c>
      <c r="H317" s="14">
        <v>4.33</v>
      </c>
      <c r="I317" s="14">
        <v>0</v>
      </c>
      <c r="J317" s="14">
        <v>0.37</v>
      </c>
      <c r="K317" s="14">
        <v>0.21</v>
      </c>
      <c r="L317" s="14">
        <v>0.11</v>
      </c>
      <c r="M317" s="14">
        <v>0.54</v>
      </c>
      <c r="N317" s="14">
        <v>0.16</v>
      </c>
      <c r="O317" s="14">
        <v>0</v>
      </c>
      <c r="P317" s="14">
        <v>0.1</v>
      </c>
      <c r="Q317" s="14">
        <v>0.04</v>
      </c>
      <c r="R317" s="14">
        <v>0</v>
      </c>
      <c r="S317" s="14">
        <v>0</v>
      </c>
      <c r="T317" s="14">
        <v>0</v>
      </c>
      <c r="U317" s="14">
        <v>0.55</v>
      </c>
      <c r="V317" s="14">
        <f t="shared" si="15"/>
        <v>1.63</v>
      </c>
      <c r="W317" s="42">
        <v>1.63</v>
      </c>
      <c r="X317" s="14">
        <v>0.41</v>
      </c>
      <c r="Y317" s="14">
        <v>1.08</v>
      </c>
      <c r="Z317" s="14">
        <v>0.34</v>
      </c>
      <c r="AA317" s="14">
        <v>1.64</v>
      </c>
      <c r="AB317" s="14">
        <v>0</v>
      </c>
      <c r="AC317" s="14">
        <v>0</v>
      </c>
      <c r="AD317" s="14">
        <v>0</v>
      </c>
      <c r="AE317" s="15">
        <f>C317-(D317+E317+F317+H317+J317+L317+M317+N317+O317+P317+Q317+R317+S317+T317+U317+V317+Y317+Z317+AA317+AB317+I317+X317+AC317+K317+AD317)</f>
        <v>2.0600000000000005</v>
      </c>
      <c r="AF317" s="16" t="e">
        <f>#REF!+AE317</f>
        <v>#REF!</v>
      </c>
      <c r="AG317" s="17">
        <f>C317-SUM(D317:AE317)+G317+W317</f>
        <v>0</v>
      </c>
      <c r="AH317" s="18">
        <v>4.33</v>
      </c>
      <c r="AJ317" s="1" t="e">
        <f>(C317+#REF!)*#REF!</f>
        <v>#REF!</v>
      </c>
      <c r="AK317" s="3"/>
      <c r="AL317" s="3"/>
      <c r="AM317" s="3"/>
      <c r="AN317" s="3"/>
      <c r="AO317" s="3"/>
      <c r="AP317" s="3"/>
      <c r="AQ317" s="3"/>
      <c r="AR317" s="3"/>
    </row>
    <row r="318" spans="1:44" ht="15">
      <c r="A318" s="11">
        <v>315</v>
      </c>
      <c r="B318" s="41" t="s">
        <v>348</v>
      </c>
      <c r="C318" s="14">
        <v>18.53</v>
      </c>
      <c r="D318" s="14">
        <v>1.71</v>
      </c>
      <c r="E318" s="14">
        <v>0.34</v>
      </c>
      <c r="F318" s="14">
        <v>0</v>
      </c>
      <c r="G318" s="42">
        <v>0.58</v>
      </c>
      <c r="H318" s="14">
        <v>4.52</v>
      </c>
      <c r="I318" s="14">
        <v>0</v>
      </c>
      <c r="J318" s="14">
        <v>0.75</v>
      </c>
      <c r="K318" s="14">
        <v>0.26</v>
      </c>
      <c r="L318" s="14">
        <v>0.19</v>
      </c>
      <c r="M318" s="14">
        <v>0.54</v>
      </c>
      <c r="N318" s="14">
        <v>0.16</v>
      </c>
      <c r="O318" s="14">
        <v>0</v>
      </c>
      <c r="P318" s="14">
        <v>0.1</v>
      </c>
      <c r="Q318" s="14">
        <v>0.04</v>
      </c>
      <c r="R318" s="14">
        <v>0</v>
      </c>
      <c r="S318" s="14">
        <v>0</v>
      </c>
      <c r="T318" s="14">
        <v>0</v>
      </c>
      <c r="U318" s="14">
        <v>0.43</v>
      </c>
      <c r="V318" s="14">
        <f t="shared" si="15"/>
        <v>2.61</v>
      </c>
      <c r="W318" s="42">
        <v>2.03</v>
      </c>
      <c r="X318" s="14">
        <v>0</v>
      </c>
      <c r="Y318" s="14">
        <v>0.92</v>
      </c>
      <c r="Z318" s="14">
        <v>0.34</v>
      </c>
      <c r="AA318" s="14">
        <v>1.64</v>
      </c>
      <c r="AB318" s="14">
        <v>0</v>
      </c>
      <c r="AC318" s="14">
        <v>0</v>
      </c>
      <c r="AD318" s="14">
        <v>0.92</v>
      </c>
      <c r="AE318" s="15">
        <f>C318-(D318+E318+F318+H318+J318+L318+M318+N318+O318+P318+Q318+R318+S318+T318+U318+V318+Y318+Z318+AA318+AB318+I318+X318+AC318+K318+AD318)</f>
        <v>3.0600000000000023</v>
      </c>
      <c r="AF318" s="16" t="e">
        <f>#REF!+AE318</f>
        <v>#REF!</v>
      </c>
      <c r="AG318" s="17">
        <f>C318-SUM(D318:AE318)+G318+W318</f>
        <v>0</v>
      </c>
      <c r="AH318" s="13">
        <v>4.52</v>
      </c>
      <c r="AJ318" s="1" t="e">
        <f>(C318+#REF!)*#REF!</f>
        <v>#REF!</v>
      </c>
      <c r="AK318" s="3"/>
      <c r="AL318" s="3"/>
      <c r="AM318" s="3"/>
      <c r="AN318" s="3"/>
      <c r="AO318" s="3"/>
      <c r="AP318" s="3"/>
      <c r="AQ318" s="3"/>
      <c r="AR318" s="3"/>
    </row>
    <row r="319" spans="1:36" ht="15">
      <c r="A319" s="11">
        <v>316</v>
      </c>
      <c r="B319" s="41" t="s">
        <v>349</v>
      </c>
      <c r="C319" s="14">
        <v>6.61</v>
      </c>
      <c r="D319" s="14">
        <v>0</v>
      </c>
      <c r="E319" s="14">
        <v>0.34</v>
      </c>
      <c r="F319" s="14">
        <v>0</v>
      </c>
      <c r="G319" s="42">
        <v>0.58</v>
      </c>
      <c r="H319" s="14">
        <f aca="true" t="shared" si="17" ref="H319:H326">AH319-AH319*2%</f>
        <v>0.6859999999999999</v>
      </c>
      <c r="I319" s="14">
        <v>0</v>
      </c>
      <c r="J319" s="14">
        <v>0.26</v>
      </c>
      <c r="K319" s="14">
        <v>0</v>
      </c>
      <c r="L319" s="14">
        <v>0.19</v>
      </c>
      <c r="M319" s="14">
        <v>0</v>
      </c>
      <c r="N319" s="14">
        <v>0.16</v>
      </c>
      <c r="O319" s="14">
        <v>0</v>
      </c>
      <c r="P319" s="14">
        <v>0</v>
      </c>
      <c r="Q319" s="14">
        <v>0.04</v>
      </c>
      <c r="R319" s="14">
        <v>0</v>
      </c>
      <c r="S319" s="14">
        <v>0</v>
      </c>
      <c r="T319" s="14">
        <v>0</v>
      </c>
      <c r="U319" s="14">
        <v>0.12</v>
      </c>
      <c r="V319" s="14">
        <f t="shared" si="15"/>
        <v>2.61</v>
      </c>
      <c r="W319" s="42">
        <v>2.03</v>
      </c>
      <c r="X319" s="14">
        <v>0</v>
      </c>
      <c r="Y319" s="14">
        <v>0.76</v>
      </c>
      <c r="Z319" s="14">
        <v>0.34</v>
      </c>
      <c r="AA319" s="14">
        <v>1.1</v>
      </c>
      <c r="AB319" s="14">
        <v>0</v>
      </c>
      <c r="AC319" s="14">
        <v>0</v>
      </c>
      <c r="AD319" s="14">
        <v>0</v>
      </c>
      <c r="AE319" s="15">
        <f>C319-(D319+E319+F319+H319+J319+L319+M319+N319+O319+P319+Q319+R319+S319+T319+U319+V319+Y319+Z319+AA319+AB319+I319+X319+AC319+K319+AD319)</f>
        <v>0.004000000000000448</v>
      </c>
      <c r="AF319" s="16" t="e">
        <f>#REF!+AE319</f>
        <v>#REF!</v>
      </c>
      <c r="AG319" s="17">
        <f>C319-SUM(D319:AE319)+G319+W319</f>
        <v>0</v>
      </c>
      <c r="AH319" s="13">
        <v>0.7</v>
      </c>
      <c r="AJ319" s="1" t="e">
        <f>(C319+#REF!)*#REF!</f>
        <v>#REF!</v>
      </c>
    </row>
    <row r="320" spans="1:36" ht="15">
      <c r="A320" s="11">
        <v>317</v>
      </c>
      <c r="B320" s="41" t="s">
        <v>350</v>
      </c>
      <c r="C320" s="14">
        <v>7.41</v>
      </c>
      <c r="D320" s="14">
        <v>0</v>
      </c>
      <c r="E320" s="14">
        <v>0.34</v>
      </c>
      <c r="F320" s="14">
        <v>0</v>
      </c>
      <c r="G320" s="42">
        <v>0.58</v>
      </c>
      <c r="H320" s="14">
        <f t="shared" si="17"/>
        <v>1.5092</v>
      </c>
      <c r="I320" s="14">
        <v>0.03</v>
      </c>
      <c r="J320" s="14">
        <v>0.25</v>
      </c>
      <c r="K320" s="14">
        <v>0</v>
      </c>
      <c r="L320" s="14">
        <v>0.19</v>
      </c>
      <c r="M320" s="14">
        <v>0</v>
      </c>
      <c r="N320" s="14">
        <v>0.16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0.12</v>
      </c>
      <c r="V320" s="14">
        <f t="shared" si="15"/>
        <v>2.61</v>
      </c>
      <c r="W320" s="42">
        <v>2.03</v>
      </c>
      <c r="X320" s="14">
        <v>0</v>
      </c>
      <c r="Y320" s="14">
        <v>0.76</v>
      </c>
      <c r="Z320" s="14">
        <v>0.34</v>
      </c>
      <c r="AA320" s="14">
        <v>1.1</v>
      </c>
      <c r="AB320" s="14">
        <v>0</v>
      </c>
      <c r="AC320" s="14">
        <v>0</v>
      </c>
      <c r="AD320" s="14">
        <v>0</v>
      </c>
      <c r="AE320" s="15">
        <f>C320-(D320+E320+F320+H320+J320+L320+M320+N320+O320+P320+Q320+R320+S320+T320+U320+V320+Y320+Z320+AA320+AB320+I320+X320+AC320+K320+AD320)</f>
        <v>0.0008000000000008001</v>
      </c>
      <c r="AF320" s="16" t="e">
        <f>#REF!+AE320</f>
        <v>#REF!</v>
      </c>
      <c r="AG320" s="17">
        <f>C320-SUM(D320:AE320)+G320+W320</f>
        <v>0</v>
      </c>
      <c r="AH320" s="13">
        <v>1.54</v>
      </c>
      <c r="AJ320" s="1" t="e">
        <f>(C320+#REF!)*#REF!</f>
        <v>#REF!</v>
      </c>
    </row>
    <row r="321" spans="1:36" ht="15">
      <c r="A321" s="11">
        <v>318</v>
      </c>
      <c r="B321" s="41" t="s">
        <v>351</v>
      </c>
      <c r="C321" s="14">
        <v>7.41</v>
      </c>
      <c r="D321" s="14">
        <v>0</v>
      </c>
      <c r="E321" s="14">
        <v>0.34</v>
      </c>
      <c r="F321" s="14">
        <v>0</v>
      </c>
      <c r="G321" s="42">
        <v>0.58</v>
      </c>
      <c r="H321" s="14">
        <f t="shared" si="17"/>
        <v>1.5092</v>
      </c>
      <c r="I321" s="14">
        <v>0.03</v>
      </c>
      <c r="J321" s="14">
        <v>0.25</v>
      </c>
      <c r="K321" s="14">
        <v>0</v>
      </c>
      <c r="L321" s="14">
        <v>0.19</v>
      </c>
      <c r="M321" s="14">
        <v>0</v>
      </c>
      <c r="N321" s="14">
        <v>0.16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0.12</v>
      </c>
      <c r="V321" s="14">
        <f t="shared" si="15"/>
        <v>2.61</v>
      </c>
      <c r="W321" s="42">
        <v>2.03</v>
      </c>
      <c r="X321" s="14">
        <v>0</v>
      </c>
      <c r="Y321" s="14">
        <v>0.76</v>
      </c>
      <c r="Z321" s="14">
        <v>0.34</v>
      </c>
      <c r="AA321" s="14">
        <v>1.1</v>
      </c>
      <c r="AB321" s="14">
        <v>0</v>
      </c>
      <c r="AC321" s="14">
        <v>0</v>
      </c>
      <c r="AD321" s="14">
        <v>0</v>
      </c>
      <c r="AE321" s="15">
        <f>C321-(D321+E321+F321+H321+J321+L321+M321+N321+O321+P321+Q321+R321+S321+T321+U321+V321+Y321+Z321+AA321+AB321+I321+X321+AC321+K321+AD321)</f>
        <v>0.0008000000000008001</v>
      </c>
      <c r="AF321" s="16" t="e">
        <f>#REF!+AE321</f>
        <v>#REF!</v>
      </c>
      <c r="AG321" s="17">
        <f>C321-SUM(D321:AE321)+G321+W321</f>
        <v>0</v>
      </c>
      <c r="AH321" s="13">
        <v>1.54</v>
      </c>
      <c r="AJ321" s="1" t="e">
        <f>(C321+#REF!)*#REF!</f>
        <v>#REF!</v>
      </c>
    </row>
    <row r="322" spans="1:36" ht="15">
      <c r="A322" s="11">
        <v>319</v>
      </c>
      <c r="B322" s="41" t="s">
        <v>352</v>
      </c>
      <c r="C322" s="14">
        <v>7.41</v>
      </c>
      <c r="D322" s="14">
        <v>0</v>
      </c>
      <c r="E322" s="14">
        <v>0.34</v>
      </c>
      <c r="F322" s="14">
        <v>0</v>
      </c>
      <c r="G322" s="42">
        <v>0.58</v>
      </c>
      <c r="H322" s="14">
        <f t="shared" si="17"/>
        <v>1.5092</v>
      </c>
      <c r="I322" s="14">
        <v>0.03</v>
      </c>
      <c r="J322" s="14">
        <v>0.25</v>
      </c>
      <c r="K322" s="14">
        <v>0</v>
      </c>
      <c r="L322" s="14">
        <v>0.19</v>
      </c>
      <c r="M322" s="14">
        <v>0</v>
      </c>
      <c r="N322" s="14">
        <v>0.16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0.12</v>
      </c>
      <c r="V322" s="14">
        <f t="shared" si="15"/>
        <v>2.61</v>
      </c>
      <c r="W322" s="42">
        <v>2.03</v>
      </c>
      <c r="X322" s="14">
        <v>0</v>
      </c>
      <c r="Y322" s="14">
        <v>0.76</v>
      </c>
      <c r="Z322" s="14">
        <v>0.34</v>
      </c>
      <c r="AA322" s="14">
        <v>1.1</v>
      </c>
      <c r="AB322" s="14">
        <v>0</v>
      </c>
      <c r="AC322" s="14">
        <v>0</v>
      </c>
      <c r="AD322" s="14">
        <v>0</v>
      </c>
      <c r="AE322" s="15">
        <f>C322-(D322+E322+F322+H322+J322+L322+M322+N322+O322+P322+Q322+R322+S322+T322+U322+V322+Y322+Z322+AA322+AB322+I322+X322+AC322+K322+AD322)</f>
        <v>0.0008000000000008001</v>
      </c>
      <c r="AF322" s="16" t="e">
        <f>#REF!+AE322</f>
        <v>#REF!</v>
      </c>
      <c r="AG322" s="17">
        <f>C322-SUM(D322:AE322)+G322+W322</f>
        <v>0</v>
      </c>
      <c r="AH322" s="13">
        <v>1.54</v>
      </c>
      <c r="AJ322" s="1" t="e">
        <f>(C322+#REF!)*#REF!</f>
        <v>#REF!</v>
      </c>
    </row>
    <row r="323" spans="1:36" ht="15">
      <c r="A323" s="11">
        <v>320</v>
      </c>
      <c r="B323" s="41" t="s">
        <v>353</v>
      </c>
      <c r="C323" s="14">
        <v>7.41</v>
      </c>
      <c r="D323" s="14">
        <v>0</v>
      </c>
      <c r="E323" s="14">
        <v>0.34</v>
      </c>
      <c r="F323" s="14">
        <v>0</v>
      </c>
      <c r="G323" s="42">
        <v>0.58</v>
      </c>
      <c r="H323" s="14">
        <f t="shared" si="17"/>
        <v>1.47</v>
      </c>
      <c r="I323" s="14">
        <v>0.03</v>
      </c>
      <c r="J323" s="14">
        <v>0.25</v>
      </c>
      <c r="K323" s="14">
        <v>0</v>
      </c>
      <c r="L323" s="14">
        <v>0.19</v>
      </c>
      <c r="M323" s="14">
        <v>0</v>
      </c>
      <c r="N323" s="14">
        <v>0.16</v>
      </c>
      <c r="O323" s="14">
        <v>0</v>
      </c>
      <c r="P323" s="14">
        <v>0</v>
      </c>
      <c r="Q323" s="14">
        <v>0.04</v>
      </c>
      <c r="R323" s="14">
        <v>0</v>
      </c>
      <c r="S323" s="14">
        <v>0</v>
      </c>
      <c r="T323" s="14">
        <v>0</v>
      </c>
      <c r="U323" s="14">
        <v>0.12</v>
      </c>
      <c r="V323" s="14">
        <f aca="true" t="shared" si="18" ref="V323:V386">G323+W323</f>
        <v>2.61</v>
      </c>
      <c r="W323" s="42">
        <v>2.03</v>
      </c>
      <c r="X323" s="14">
        <v>0</v>
      </c>
      <c r="Y323" s="14">
        <v>0.76</v>
      </c>
      <c r="Z323" s="14">
        <v>0.34</v>
      </c>
      <c r="AA323" s="14">
        <v>1.1</v>
      </c>
      <c r="AB323" s="14">
        <v>0</v>
      </c>
      <c r="AC323" s="14">
        <v>0</v>
      </c>
      <c r="AD323" s="14">
        <v>0</v>
      </c>
      <c r="AE323" s="15">
        <f>C323-(D323+E323+F323+H323+J323+L323+M323+N323+O323+P323+Q323+R323+S323+T323+U323+V323+Y323+Z323+AA323+AB323+I323+X323+AC323+K323+AD323)</f>
        <v>0</v>
      </c>
      <c r="AF323" s="16" t="e">
        <f>#REF!+AE323</f>
        <v>#REF!</v>
      </c>
      <c r="AG323" s="17">
        <f>C323-SUM(D323:AE323)+G323+W323</f>
        <v>0</v>
      </c>
      <c r="AH323" s="13">
        <v>1.5</v>
      </c>
      <c r="AJ323" s="1" t="e">
        <f>(C323+#REF!)*#REF!</f>
        <v>#REF!</v>
      </c>
    </row>
    <row r="324" spans="1:36" ht="15">
      <c r="A324" s="11">
        <v>321</v>
      </c>
      <c r="B324" s="41" t="s">
        <v>354</v>
      </c>
      <c r="C324" s="14">
        <v>7.41</v>
      </c>
      <c r="D324" s="14">
        <v>0</v>
      </c>
      <c r="E324" s="14">
        <v>0.34</v>
      </c>
      <c r="F324" s="14">
        <v>0</v>
      </c>
      <c r="G324" s="42">
        <v>0.58</v>
      </c>
      <c r="H324" s="14">
        <f t="shared" si="17"/>
        <v>1.47</v>
      </c>
      <c r="I324" s="14">
        <v>0.03</v>
      </c>
      <c r="J324" s="14">
        <v>0.25</v>
      </c>
      <c r="K324" s="14">
        <v>0</v>
      </c>
      <c r="L324" s="14">
        <v>0.19</v>
      </c>
      <c r="M324" s="14">
        <v>0</v>
      </c>
      <c r="N324" s="14">
        <v>0.16</v>
      </c>
      <c r="O324" s="14">
        <v>0</v>
      </c>
      <c r="P324" s="14">
        <v>0</v>
      </c>
      <c r="Q324" s="14">
        <v>0.04</v>
      </c>
      <c r="R324" s="14">
        <v>0</v>
      </c>
      <c r="S324" s="14">
        <v>0</v>
      </c>
      <c r="T324" s="14">
        <v>0</v>
      </c>
      <c r="U324" s="14">
        <v>0.12</v>
      </c>
      <c r="V324" s="14">
        <f t="shared" si="18"/>
        <v>2.61</v>
      </c>
      <c r="W324" s="42">
        <v>2.03</v>
      </c>
      <c r="X324" s="14">
        <v>0</v>
      </c>
      <c r="Y324" s="14">
        <v>0.76</v>
      </c>
      <c r="Z324" s="14">
        <v>0.34</v>
      </c>
      <c r="AA324" s="14">
        <v>1.1</v>
      </c>
      <c r="AB324" s="14">
        <v>0</v>
      </c>
      <c r="AC324" s="14">
        <v>0</v>
      </c>
      <c r="AD324" s="14">
        <v>0</v>
      </c>
      <c r="AE324" s="15">
        <f>C324-(D324+E324+F324+H324+J324+L324+M324+N324+O324+P324+Q324+R324+S324+T324+U324+V324+Y324+Z324+AA324+AB324+I324+X324+AC324+K324+AD324)</f>
        <v>0</v>
      </c>
      <c r="AF324" s="16" t="e">
        <f>#REF!+AE324</f>
        <v>#REF!</v>
      </c>
      <c r="AG324" s="17">
        <f>C324-SUM(D324:AE324)+G324+W324</f>
        <v>0</v>
      </c>
      <c r="AH324" s="13">
        <v>1.5</v>
      </c>
      <c r="AJ324" s="1" t="e">
        <f>(C324+#REF!)*#REF!</f>
        <v>#REF!</v>
      </c>
    </row>
    <row r="325" spans="1:36" ht="15">
      <c r="A325" s="11">
        <v>322</v>
      </c>
      <c r="B325" s="41" t="s">
        <v>355</v>
      </c>
      <c r="C325" s="14">
        <v>7.41</v>
      </c>
      <c r="D325" s="14">
        <v>0</v>
      </c>
      <c r="E325" s="14">
        <v>0.34</v>
      </c>
      <c r="F325" s="14">
        <v>0</v>
      </c>
      <c r="G325" s="42">
        <v>0.58</v>
      </c>
      <c r="H325" s="14">
        <f t="shared" si="17"/>
        <v>1.47</v>
      </c>
      <c r="I325" s="14">
        <v>0.03</v>
      </c>
      <c r="J325" s="14">
        <v>0.25</v>
      </c>
      <c r="K325" s="14">
        <v>0</v>
      </c>
      <c r="L325" s="14">
        <v>0.19</v>
      </c>
      <c r="M325" s="14">
        <v>0</v>
      </c>
      <c r="N325" s="14">
        <v>0.16</v>
      </c>
      <c r="O325" s="14">
        <v>0</v>
      </c>
      <c r="P325" s="14">
        <v>0</v>
      </c>
      <c r="Q325" s="14">
        <v>0.04</v>
      </c>
      <c r="R325" s="14">
        <v>0</v>
      </c>
      <c r="S325" s="14">
        <v>0</v>
      </c>
      <c r="T325" s="14">
        <v>0</v>
      </c>
      <c r="U325" s="14">
        <v>0.12</v>
      </c>
      <c r="V325" s="14">
        <f t="shared" si="18"/>
        <v>2.61</v>
      </c>
      <c r="W325" s="42">
        <v>2.03</v>
      </c>
      <c r="X325" s="14">
        <v>0</v>
      </c>
      <c r="Y325" s="14">
        <v>0.76</v>
      </c>
      <c r="Z325" s="14">
        <v>0.34</v>
      </c>
      <c r="AA325" s="14">
        <v>1.1</v>
      </c>
      <c r="AB325" s="14">
        <v>0</v>
      </c>
      <c r="AC325" s="14">
        <v>0</v>
      </c>
      <c r="AD325" s="14">
        <v>0</v>
      </c>
      <c r="AE325" s="15">
        <f>C325-(D325+E325+F325+H325+J325+L325+M325+N325+O325+P325+Q325+R325+S325+T325+U325+V325+Y325+Z325+AA325+AB325+I325+X325+AC325+K325+AD325)</f>
        <v>0</v>
      </c>
      <c r="AF325" s="16" t="e">
        <f>#REF!+AE325</f>
        <v>#REF!</v>
      </c>
      <c r="AG325" s="17">
        <f>C325-SUM(D325:AE325)+G325+W325</f>
        <v>0</v>
      </c>
      <c r="AH325" s="13">
        <v>1.5</v>
      </c>
      <c r="AJ325" s="1" t="e">
        <f>(C325+#REF!)*#REF!</f>
        <v>#REF!</v>
      </c>
    </row>
    <row r="326" spans="1:36" ht="15">
      <c r="A326" s="11">
        <v>323</v>
      </c>
      <c r="B326" s="41" t="s">
        <v>356</v>
      </c>
      <c r="C326" s="14">
        <v>12.57</v>
      </c>
      <c r="D326" s="14">
        <v>0</v>
      </c>
      <c r="E326" s="14">
        <v>0.34</v>
      </c>
      <c r="F326" s="14">
        <v>0</v>
      </c>
      <c r="G326" s="42">
        <v>0.58</v>
      </c>
      <c r="H326" s="14">
        <f t="shared" si="17"/>
        <v>3.675</v>
      </c>
      <c r="I326" s="14">
        <v>0.45</v>
      </c>
      <c r="J326" s="14">
        <v>0.75</v>
      </c>
      <c r="K326" s="14">
        <v>0</v>
      </c>
      <c r="L326" s="14">
        <v>0.19</v>
      </c>
      <c r="M326" s="14">
        <v>0</v>
      </c>
      <c r="N326" s="14">
        <v>0.16</v>
      </c>
      <c r="O326" s="14">
        <v>0</v>
      </c>
      <c r="P326" s="14">
        <v>0.1</v>
      </c>
      <c r="Q326" s="14">
        <v>0.04</v>
      </c>
      <c r="R326" s="14">
        <v>0</v>
      </c>
      <c r="S326" s="14">
        <v>0</v>
      </c>
      <c r="T326" s="14">
        <v>0</v>
      </c>
      <c r="U326" s="14">
        <v>0.43</v>
      </c>
      <c r="V326" s="14">
        <f t="shared" si="18"/>
        <v>2.61</v>
      </c>
      <c r="W326" s="42">
        <v>2.03</v>
      </c>
      <c r="X326" s="14">
        <v>0</v>
      </c>
      <c r="Y326" s="14">
        <v>0.92</v>
      </c>
      <c r="Z326" s="14">
        <v>0.34</v>
      </c>
      <c r="AA326" s="14">
        <v>1.64</v>
      </c>
      <c r="AB326" s="14">
        <v>0</v>
      </c>
      <c r="AC326" s="14">
        <v>0</v>
      </c>
      <c r="AD326" s="14">
        <f>'[2]Диаг-ка ВДГО'!H182</f>
        <v>0.9260797230576542</v>
      </c>
      <c r="AE326" s="15">
        <f>C326-(D326+E326+F326+H326+J326+L326+M326+N326+O326+P326+Q326+R326+S326+T326+U326+V326+Y326+Z326+AA326+AB326+I326+X326+AC326+K326+AD326)</f>
        <v>-0.001079723057653581</v>
      </c>
      <c r="AF326" s="16" t="e">
        <f>#REF!+AE326</f>
        <v>#REF!</v>
      </c>
      <c r="AG326" s="17">
        <f>C326-SUM(D326:AE326)+G326+W326</f>
        <v>0</v>
      </c>
      <c r="AH326" s="13">
        <v>3.75</v>
      </c>
      <c r="AJ326" s="1" t="e">
        <f>(C326+#REF!)*#REF!</f>
        <v>#REF!</v>
      </c>
    </row>
    <row r="327" spans="1:36" ht="15">
      <c r="A327" s="11">
        <v>324</v>
      </c>
      <c r="B327" s="41" t="s">
        <v>357</v>
      </c>
      <c r="C327" s="14">
        <v>12.57</v>
      </c>
      <c r="D327" s="14">
        <v>0</v>
      </c>
      <c r="E327" s="14">
        <v>0.34</v>
      </c>
      <c r="F327" s="14">
        <v>0</v>
      </c>
      <c r="G327" s="42">
        <v>0.58</v>
      </c>
      <c r="H327" s="14">
        <v>3.75</v>
      </c>
      <c r="I327" s="14">
        <v>0.84</v>
      </c>
      <c r="J327" s="14">
        <v>0.75</v>
      </c>
      <c r="K327" s="14">
        <v>0</v>
      </c>
      <c r="L327" s="14">
        <v>0.11</v>
      </c>
      <c r="M327" s="14">
        <v>0.54</v>
      </c>
      <c r="N327" s="14">
        <v>0.16</v>
      </c>
      <c r="O327" s="14">
        <v>0</v>
      </c>
      <c r="P327" s="14">
        <v>0.1</v>
      </c>
      <c r="Q327" s="14">
        <v>0.04</v>
      </c>
      <c r="R327" s="14">
        <v>0</v>
      </c>
      <c r="S327" s="14">
        <v>0</v>
      </c>
      <c r="T327" s="14">
        <v>0</v>
      </c>
      <c r="U327" s="14">
        <v>0.43</v>
      </c>
      <c r="V327" s="14">
        <f t="shared" si="18"/>
        <v>2.61</v>
      </c>
      <c r="W327" s="42">
        <v>2.03</v>
      </c>
      <c r="X327" s="14">
        <v>0</v>
      </c>
      <c r="Y327" s="14">
        <v>0.92</v>
      </c>
      <c r="Z327" s="14">
        <v>0.34</v>
      </c>
      <c r="AA327" s="14">
        <v>1.64</v>
      </c>
      <c r="AB327" s="14">
        <v>0</v>
      </c>
      <c r="AC327" s="14">
        <v>0</v>
      </c>
      <c r="AD327" s="14">
        <v>0</v>
      </c>
      <c r="AE327" s="15">
        <f>C327-(D327+E327+F327+H327+J327+L327+M327+N327+O327+P327+Q327+R327+S327+T327+U327+V327+Y327+Z327+AA327+AB327+I327+X327+AC327+K327+AD327)</f>
        <v>0</v>
      </c>
      <c r="AF327" s="16" t="e">
        <f>#REF!+AE327</f>
        <v>#REF!</v>
      </c>
      <c r="AG327" s="17">
        <f>C327-SUM(D327:AE327)+G327+W327</f>
        <v>0</v>
      </c>
      <c r="AH327" s="13">
        <v>3.75</v>
      </c>
      <c r="AJ327" s="1" t="e">
        <f>(C327+#REF!)*#REF!</f>
        <v>#REF!</v>
      </c>
    </row>
    <row r="328" spans="1:36" ht="15">
      <c r="A328" s="11">
        <v>325</v>
      </c>
      <c r="B328" s="41" t="s">
        <v>358</v>
      </c>
      <c r="C328" s="14">
        <v>17.68</v>
      </c>
      <c r="D328" s="14">
        <v>0.54</v>
      </c>
      <c r="E328" s="14">
        <v>0.34</v>
      </c>
      <c r="F328" s="14">
        <v>1.14</v>
      </c>
      <c r="G328" s="42">
        <v>0</v>
      </c>
      <c r="H328" s="14">
        <v>3.3</v>
      </c>
      <c r="I328" s="14">
        <v>0</v>
      </c>
      <c r="J328" s="14">
        <v>0.4</v>
      </c>
      <c r="K328" s="14">
        <v>0</v>
      </c>
      <c r="L328" s="14">
        <v>0.11</v>
      </c>
      <c r="M328" s="14">
        <v>0.54</v>
      </c>
      <c r="N328" s="14">
        <v>0</v>
      </c>
      <c r="O328" s="14">
        <v>0.14</v>
      </c>
      <c r="P328" s="14">
        <v>0.1</v>
      </c>
      <c r="Q328" s="14">
        <v>0.04</v>
      </c>
      <c r="R328" s="14">
        <f>'[2]Лифт-2015'!G31</f>
        <v>2.2520399712027657</v>
      </c>
      <c r="S328" s="14">
        <f>'[2]Лифт-2015'!L31</f>
        <v>0</v>
      </c>
      <c r="T328" s="14">
        <f>'[2]Лифт-2015'!P31</f>
        <v>0.04344986587360635</v>
      </c>
      <c r="U328" s="14">
        <v>0.94</v>
      </c>
      <c r="V328" s="14">
        <f t="shared" si="18"/>
        <v>1.63</v>
      </c>
      <c r="W328" s="42">
        <v>1.63</v>
      </c>
      <c r="X328" s="14">
        <v>0.38</v>
      </c>
      <c r="Y328" s="14">
        <v>1.22</v>
      </c>
      <c r="Z328" s="14">
        <v>0.34</v>
      </c>
      <c r="AA328" s="14">
        <v>2.2</v>
      </c>
      <c r="AB328" s="14">
        <v>0</v>
      </c>
      <c r="AC328" s="14">
        <f>'[2]Лифт-страх.'!G31</f>
        <v>0.020053784249356773</v>
      </c>
      <c r="AD328" s="14">
        <v>0</v>
      </c>
      <c r="AE328" s="15">
        <f>C328-(D328+E328+F328+H328+J328+L328+M328+N328+O328+P328+Q328+R328+S328+T328+U328+V328+Y328+Z328+AA328+AB328+I328+X328+AC328+K328+AD328)</f>
        <v>2.004456378674268</v>
      </c>
      <c r="AF328" s="16" t="e">
        <f>#REF!+AE328</f>
        <v>#REF!</v>
      </c>
      <c r="AG328" s="17">
        <f>C328-SUM(D328:AE328)+G328+W328</f>
        <v>4.440892098500626E-15</v>
      </c>
      <c r="AH328" s="13">
        <v>3.3</v>
      </c>
      <c r="AJ328" s="1" t="e">
        <f>(C328+#REF!)*#REF!</f>
        <v>#REF!</v>
      </c>
    </row>
    <row r="329" spans="1:36" ht="15">
      <c r="A329" s="11">
        <v>326</v>
      </c>
      <c r="B329" s="41" t="s">
        <v>359</v>
      </c>
      <c r="C329" s="14">
        <v>18.03</v>
      </c>
      <c r="D329" s="14">
        <v>1.67</v>
      </c>
      <c r="E329" s="14">
        <v>0.34</v>
      </c>
      <c r="F329" s="14">
        <v>0</v>
      </c>
      <c r="G329" s="42">
        <v>0.58</v>
      </c>
      <c r="H329" s="14">
        <f aca="true" t="shared" si="19" ref="H329:H335">AH329-AH329*2%</f>
        <v>2.3324</v>
      </c>
      <c r="I329" s="14">
        <v>0</v>
      </c>
      <c r="J329" s="14">
        <v>1.21</v>
      </c>
      <c r="K329" s="14">
        <v>0</v>
      </c>
      <c r="L329" s="14">
        <v>0.19</v>
      </c>
      <c r="M329" s="14">
        <v>0.54</v>
      </c>
      <c r="N329" s="14">
        <v>0.16</v>
      </c>
      <c r="O329" s="14">
        <v>0</v>
      </c>
      <c r="P329" s="14">
        <v>0.1</v>
      </c>
      <c r="Q329" s="14">
        <v>0.04</v>
      </c>
      <c r="R329" s="14">
        <v>0</v>
      </c>
      <c r="S329" s="14">
        <v>0</v>
      </c>
      <c r="T329" s="14">
        <v>0</v>
      </c>
      <c r="U329" s="14">
        <v>0.43</v>
      </c>
      <c r="V329" s="14">
        <f t="shared" si="18"/>
        <v>2.61</v>
      </c>
      <c r="W329" s="42">
        <v>2.03</v>
      </c>
      <c r="X329" s="14">
        <v>0</v>
      </c>
      <c r="Y329" s="14">
        <v>0.92</v>
      </c>
      <c r="Z329" s="14">
        <v>0.34</v>
      </c>
      <c r="AA329" s="14">
        <v>1.64</v>
      </c>
      <c r="AB329" s="14">
        <v>0</v>
      </c>
      <c r="AC329" s="14">
        <v>0</v>
      </c>
      <c r="AD329" s="14">
        <f>'[2]Диаг-ка ВДГО'!H183</f>
        <v>0.9154169217166565</v>
      </c>
      <c r="AE329" s="15">
        <f>C329-(D329+E329+F329+H329+J329+L329+M329+N329+O329+P329+Q329+R329+S329+T329+U329+V329+Y329+Z329+AA329+AB329+I329+X329+AC329+K329+AD329)</f>
        <v>4.592183078283345</v>
      </c>
      <c r="AF329" s="16" t="e">
        <f>#REF!+AE329</f>
        <v>#REF!</v>
      </c>
      <c r="AG329" s="17">
        <f>C329-SUM(D329:AE329)+G329+W329</f>
        <v>0</v>
      </c>
      <c r="AH329" s="13">
        <v>2.38</v>
      </c>
      <c r="AJ329" s="1" t="e">
        <f>(C329+#REF!)*#REF!</f>
        <v>#REF!</v>
      </c>
    </row>
    <row r="330" spans="1:36" ht="15">
      <c r="A330" s="11">
        <v>327</v>
      </c>
      <c r="B330" s="41" t="s">
        <v>360</v>
      </c>
      <c r="C330" s="14">
        <v>12.57</v>
      </c>
      <c r="D330" s="14">
        <v>0</v>
      </c>
      <c r="E330" s="14">
        <v>0.34</v>
      </c>
      <c r="F330" s="14">
        <v>0</v>
      </c>
      <c r="G330" s="42">
        <v>0.58</v>
      </c>
      <c r="H330" s="14">
        <f t="shared" si="19"/>
        <v>3.675</v>
      </c>
      <c r="I330" s="14">
        <v>0.84</v>
      </c>
      <c r="J330" s="14">
        <v>0.75</v>
      </c>
      <c r="K330" s="14">
        <v>0</v>
      </c>
      <c r="L330" s="14">
        <v>0.19</v>
      </c>
      <c r="M330" s="14">
        <v>0.54</v>
      </c>
      <c r="N330" s="14">
        <v>0.16</v>
      </c>
      <c r="O330" s="14">
        <v>0</v>
      </c>
      <c r="P330" s="14">
        <v>0.1</v>
      </c>
      <c r="Q330" s="14">
        <v>0.04</v>
      </c>
      <c r="R330" s="14">
        <v>0</v>
      </c>
      <c r="S330" s="14">
        <v>0</v>
      </c>
      <c r="T330" s="14">
        <v>0</v>
      </c>
      <c r="U330" s="14">
        <v>0.43</v>
      </c>
      <c r="V330" s="14">
        <f t="shared" si="18"/>
        <v>2.61</v>
      </c>
      <c r="W330" s="42">
        <v>2.03</v>
      </c>
      <c r="X330" s="14">
        <v>0</v>
      </c>
      <c r="Y330" s="14">
        <v>0.92</v>
      </c>
      <c r="Z330" s="14">
        <v>0.34</v>
      </c>
      <c r="AA330" s="14">
        <v>1.64</v>
      </c>
      <c r="AB330" s="14">
        <v>0</v>
      </c>
      <c r="AC330" s="14">
        <v>0</v>
      </c>
      <c r="AD330" s="14">
        <v>0</v>
      </c>
      <c r="AE330" s="15">
        <f>C330-(D330+E330+F330+H330+J330+L330+M330+N330+O330+P330+Q330+R330+S330+T330+U330+V330+Y330+Z330+AA330+AB330+I330+X330+AC330+K330+AD330)</f>
        <v>-0.004999999999999005</v>
      </c>
      <c r="AF330" s="16" t="e">
        <f>#REF!+AE330</f>
        <v>#REF!</v>
      </c>
      <c r="AG330" s="17">
        <f>C330-SUM(D330:AE330)+G330+W330</f>
        <v>0</v>
      </c>
      <c r="AH330" s="13">
        <v>3.75</v>
      </c>
      <c r="AJ330" s="1" t="e">
        <f>(C330+#REF!)*#REF!</f>
        <v>#REF!</v>
      </c>
    </row>
    <row r="331" spans="1:36" ht="15">
      <c r="A331" s="11">
        <v>328</v>
      </c>
      <c r="B331" s="41" t="s">
        <v>361</v>
      </c>
      <c r="C331" s="14">
        <v>12.57</v>
      </c>
      <c r="D331" s="14">
        <v>0</v>
      </c>
      <c r="E331" s="14">
        <v>0.34</v>
      </c>
      <c r="F331" s="14">
        <v>0</v>
      </c>
      <c r="G331" s="42">
        <v>0.58</v>
      </c>
      <c r="H331" s="14">
        <f t="shared" si="19"/>
        <v>3.675</v>
      </c>
      <c r="I331" s="14">
        <v>0.84</v>
      </c>
      <c r="J331" s="14">
        <v>0.75</v>
      </c>
      <c r="K331" s="14">
        <v>0</v>
      </c>
      <c r="L331" s="14">
        <v>0.19</v>
      </c>
      <c r="M331" s="14">
        <v>0.54</v>
      </c>
      <c r="N331" s="14">
        <v>0.16</v>
      </c>
      <c r="O331" s="14">
        <v>0</v>
      </c>
      <c r="P331" s="14">
        <v>0.1</v>
      </c>
      <c r="Q331" s="14">
        <v>0.04</v>
      </c>
      <c r="R331" s="14">
        <v>0</v>
      </c>
      <c r="S331" s="14">
        <v>0</v>
      </c>
      <c r="T331" s="14">
        <v>0</v>
      </c>
      <c r="U331" s="14">
        <v>0.43</v>
      </c>
      <c r="V331" s="14">
        <f t="shared" si="18"/>
        <v>2.61</v>
      </c>
      <c r="W331" s="42">
        <v>2.03</v>
      </c>
      <c r="X331" s="14">
        <v>0</v>
      </c>
      <c r="Y331" s="14">
        <v>0.92</v>
      </c>
      <c r="Z331" s="14">
        <v>0.34</v>
      </c>
      <c r="AA331" s="14">
        <v>1.64</v>
      </c>
      <c r="AB331" s="14">
        <v>0</v>
      </c>
      <c r="AC331" s="14">
        <v>0</v>
      </c>
      <c r="AD331" s="14">
        <v>0</v>
      </c>
      <c r="AE331" s="15">
        <f>C331-(D331+E331+F331+H331+J331+L331+M331+N331+O331+P331+Q331+R331+S331+T331+U331+V331+Y331+Z331+AA331+AB331+I331+X331+AC331+K331+AD331)</f>
        <v>-0.004999999999999005</v>
      </c>
      <c r="AF331" s="16" t="e">
        <f>#REF!+AE331</f>
        <v>#REF!</v>
      </c>
      <c r="AG331" s="17">
        <f>C331-SUM(D331:AE331)+G331+W331</f>
        <v>0</v>
      </c>
      <c r="AH331" s="13">
        <v>3.75</v>
      </c>
      <c r="AJ331" s="1" t="e">
        <f>(C331+#REF!)*#REF!</f>
        <v>#REF!</v>
      </c>
    </row>
    <row r="332" spans="1:36" ht="15">
      <c r="A332" s="11">
        <v>329</v>
      </c>
      <c r="B332" s="41" t="s">
        <v>362</v>
      </c>
      <c r="C332" s="14">
        <v>12.57</v>
      </c>
      <c r="D332" s="14">
        <v>0</v>
      </c>
      <c r="E332" s="14">
        <v>0.34</v>
      </c>
      <c r="F332" s="14">
        <v>0</v>
      </c>
      <c r="G332" s="42">
        <v>0.58</v>
      </c>
      <c r="H332" s="14">
        <f t="shared" si="19"/>
        <v>3.675</v>
      </c>
      <c r="I332" s="14">
        <v>0.84</v>
      </c>
      <c r="J332" s="14">
        <v>0.75</v>
      </c>
      <c r="K332" s="14">
        <v>0</v>
      </c>
      <c r="L332" s="14">
        <v>0.19</v>
      </c>
      <c r="M332" s="14">
        <v>0.54</v>
      </c>
      <c r="N332" s="14">
        <v>0.16</v>
      </c>
      <c r="O332" s="14">
        <v>0</v>
      </c>
      <c r="P332" s="14">
        <v>0.1</v>
      </c>
      <c r="Q332" s="14">
        <v>0.04</v>
      </c>
      <c r="R332" s="14">
        <v>0</v>
      </c>
      <c r="S332" s="14">
        <v>0</v>
      </c>
      <c r="T332" s="14">
        <v>0</v>
      </c>
      <c r="U332" s="14">
        <v>0.43</v>
      </c>
      <c r="V332" s="14">
        <f t="shared" si="18"/>
        <v>2.61</v>
      </c>
      <c r="W332" s="42">
        <v>2.03</v>
      </c>
      <c r="X332" s="14">
        <v>0</v>
      </c>
      <c r="Y332" s="14">
        <v>0.92</v>
      </c>
      <c r="Z332" s="14">
        <v>0.34</v>
      </c>
      <c r="AA332" s="14">
        <v>1.64</v>
      </c>
      <c r="AB332" s="14">
        <v>0</v>
      </c>
      <c r="AC332" s="14">
        <v>0</v>
      </c>
      <c r="AD332" s="14">
        <v>0</v>
      </c>
      <c r="AE332" s="15">
        <f>C332-(D332+E332+F332+H332+J332+L332+M332+N332+O332+P332+Q332+R332+S332+T332+U332+V332+Y332+Z332+AA332+AB332+I332+X332+AC332+K332+AD332)</f>
        <v>-0.004999999999999005</v>
      </c>
      <c r="AF332" s="16" t="e">
        <f>#REF!+AE332</f>
        <v>#REF!</v>
      </c>
      <c r="AG332" s="17">
        <f>C332-SUM(D332:AE332)+G332+W332</f>
        <v>0</v>
      </c>
      <c r="AH332" s="13">
        <v>3.75</v>
      </c>
      <c r="AJ332" s="1" t="e">
        <f>(C332+#REF!)*#REF!</f>
        <v>#REF!</v>
      </c>
    </row>
    <row r="333" spans="1:36" ht="15">
      <c r="A333" s="11">
        <v>330</v>
      </c>
      <c r="B333" s="41" t="s">
        <v>363</v>
      </c>
      <c r="C333" s="14">
        <v>15.33</v>
      </c>
      <c r="D333" s="14">
        <v>2.92</v>
      </c>
      <c r="E333" s="14">
        <v>0.34</v>
      </c>
      <c r="F333" s="14">
        <v>0</v>
      </c>
      <c r="G333" s="42">
        <v>0.58</v>
      </c>
      <c r="H333" s="14">
        <f t="shared" si="19"/>
        <v>3.43</v>
      </c>
      <c r="I333" s="14">
        <v>0.63</v>
      </c>
      <c r="J333" s="14">
        <v>1.1</v>
      </c>
      <c r="K333" s="14">
        <v>0</v>
      </c>
      <c r="L333" s="14">
        <v>0.19</v>
      </c>
      <c r="M333" s="14">
        <v>0</v>
      </c>
      <c r="N333" s="14">
        <v>0.16</v>
      </c>
      <c r="O333" s="14">
        <v>0</v>
      </c>
      <c r="P333" s="14">
        <v>0.1</v>
      </c>
      <c r="Q333" s="14">
        <v>0.04</v>
      </c>
      <c r="R333" s="14">
        <v>0</v>
      </c>
      <c r="S333" s="14">
        <v>0</v>
      </c>
      <c r="T333" s="14">
        <v>0</v>
      </c>
      <c r="U333" s="14">
        <v>0.43</v>
      </c>
      <c r="V333" s="14">
        <f t="shared" si="18"/>
        <v>2.61</v>
      </c>
      <c r="W333" s="42">
        <v>2.03</v>
      </c>
      <c r="X333" s="14">
        <v>0</v>
      </c>
      <c r="Y333" s="14">
        <v>0.92</v>
      </c>
      <c r="Z333" s="14">
        <v>0.34</v>
      </c>
      <c r="AA333" s="14">
        <v>1.64</v>
      </c>
      <c r="AB333" s="14">
        <v>0</v>
      </c>
      <c r="AC333" s="14">
        <v>0</v>
      </c>
      <c r="AD333" s="14">
        <v>0</v>
      </c>
      <c r="AE333" s="15">
        <f>C333-(D333+E333+F333+H333+J333+L333+M333+N333+O333+P333+Q333+R333+S333+T333+U333+V333+Y333+Z333+AA333+AB333+I333+X333+AC333+K333+AD333)</f>
        <v>0.4800000000000022</v>
      </c>
      <c r="AF333" s="16" t="e">
        <f>#REF!+AE333</f>
        <v>#REF!</v>
      </c>
      <c r="AG333" s="17">
        <f>C333-SUM(D333:AE333)+G333+W333</f>
        <v>0</v>
      </c>
      <c r="AH333" s="13">
        <v>3.5</v>
      </c>
      <c r="AJ333" s="1" t="e">
        <f>(C333+#REF!)*#REF!</f>
        <v>#REF!</v>
      </c>
    </row>
    <row r="334" spans="1:36" ht="15">
      <c r="A334" s="11">
        <v>331</v>
      </c>
      <c r="B334" s="41" t="s">
        <v>364</v>
      </c>
      <c r="C334" s="14">
        <v>12.57</v>
      </c>
      <c r="D334" s="14">
        <v>1.07</v>
      </c>
      <c r="E334" s="14">
        <v>0.34</v>
      </c>
      <c r="F334" s="14">
        <v>0</v>
      </c>
      <c r="G334" s="42">
        <v>0.58</v>
      </c>
      <c r="H334" s="14">
        <f t="shared" si="19"/>
        <v>3.675</v>
      </c>
      <c r="I334" s="14">
        <v>0.3</v>
      </c>
      <c r="J334" s="14">
        <v>0.75</v>
      </c>
      <c r="K334" s="14">
        <v>0</v>
      </c>
      <c r="L334" s="14">
        <v>0.19</v>
      </c>
      <c r="M334" s="14">
        <v>0</v>
      </c>
      <c r="N334" s="14">
        <v>0.16</v>
      </c>
      <c r="O334" s="14">
        <v>0</v>
      </c>
      <c r="P334" s="14">
        <v>0.1</v>
      </c>
      <c r="Q334" s="14">
        <v>0.04</v>
      </c>
      <c r="R334" s="14">
        <v>0</v>
      </c>
      <c r="S334" s="14">
        <v>0</v>
      </c>
      <c r="T334" s="14">
        <v>0</v>
      </c>
      <c r="U334" s="14">
        <v>0.43</v>
      </c>
      <c r="V334" s="14">
        <f t="shared" si="18"/>
        <v>2.61</v>
      </c>
      <c r="W334" s="42">
        <v>2.03</v>
      </c>
      <c r="X334" s="14">
        <v>0</v>
      </c>
      <c r="Y334" s="14">
        <v>0.92</v>
      </c>
      <c r="Z334" s="14">
        <v>0.34</v>
      </c>
      <c r="AA334" s="14">
        <v>1.64</v>
      </c>
      <c r="AB334" s="14">
        <v>0</v>
      </c>
      <c r="AC334" s="14">
        <v>0</v>
      </c>
      <c r="AD334" s="14">
        <v>0</v>
      </c>
      <c r="AE334" s="15">
        <f>C334-(D334+E334+F334+H334+J334+L334+M334+N334+O334+P334+Q334+R334+S334+T334+U334+V334+Y334+Z334+AA334+AB334+I334+X334+AC334+K334+AD334)</f>
        <v>0.004999999999999005</v>
      </c>
      <c r="AF334" s="16" t="e">
        <f>#REF!+AE334</f>
        <v>#REF!</v>
      </c>
      <c r="AG334" s="17">
        <f>C334-SUM(D334:AE334)+G334+W334</f>
        <v>0</v>
      </c>
      <c r="AH334" s="13">
        <v>3.75</v>
      </c>
      <c r="AJ334" s="1" t="e">
        <f>(C334+#REF!)*#REF!</f>
        <v>#REF!</v>
      </c>
    </row>
    <row r="335" spans="1:36" ht="15">
      <c r="A335" s="11">
        <v>332</v>
      </c>
      <c r="B335" s="41" t="s">
        <v>365</v>
      </c>
      <c r="C335" s="14">
        <v>12.57</v>
      </c>
      <c r="D335" s="14">
        <v>1.07</v>
      </c>
      <c r="E335" s="14">
        <v>0.34</v>
      </c>
      <c r="F335" s="14">
        <v>0</v>
      </c>
      <c r="G335" s="42">
        <v>0.58</v>
      </c>
      <c r="H335" s="14">
        <f t="shared" si="19"/>
        <v>3.675</v>
      </c>
      <c r="I335" s="14">
        <v>0.3</v>
      </c>
      <c r="J335" s="14">
        <v>0.75</v>
      </c>
      <c r="K335" s="14">
        <v>0</v>
      </c>
      <c r="L335" s="14">
        <v>0.19</v>
      </c>
      <c r="M335" s="14">
        <v>0</v>
      </c>
      <c r="N335" s="14">
        <v>0.16</v>
      </c>
      <c r="O335" s="14">
        <v>0</v>
      </c>
      <c r="P335" s="14">
        <v>0.1</v>
      </c>
      <c r="Q335" s="14">
        <v>0.04</v>
      </c>
      <c r="R335" s="14">
        <v>0</v>
      </c>
      <c r="S335" s="14">
        <v>0</v>
      </c>
      <c r="T335" s="14">
        <v>0</v>
      </c>
      <c r="U335" s="14">
        <v>0.43</v>
      </c>
      <c r="V335" s="14">
        <f t="shared" si="18"/>
        <v>2.61</v>
      </c>
      <c r="W335" s="42">
        <v>2.03</v>
      </c>
      <c r="X335" s="14">
        <v>0</v>
      </c>
      <c r="Y335" s="14">
        <v>0.92</v>
      </c>
      <c r="Z335" s="14">
        <v>0.34</v>
      </c>
      <c r="AA335" s="14">
        <v>1.64</v>
      </c>
      <c r="AB335" s="14">
        <v>0</v>
      </c>
      <c r="AC335" s="14">
        <v>0</v>
      </c>
      <c r="AD335" s="14">
        <v>0</v>
      </c>
      <c r="AE335" s="15">
        <f>C335-(D335+E335+F335+H335+J335+L335+M335+N335+O335+P335+Q335+R335+S335+T335+U335+V335+Y335+Z335+AA335+AB335+I335+X335+AC335+K335+AD335)</f>
        <v>0.004999999999999005</v>
      </c>
      <c r="AF335" s="16" t="e">
        <f>#REF!+AE335</f>
        <v>#REF!</v>
      </c>
      <c r="AG335" s="17">
        <f>C335-SUM(D335:AE335)+G335+W335</f>
        <v>0</v>
      </c>
      <c r="AH335" s="13">
        <v>3.75</v>
      </c>
      <c r="AJ335" s="1" t="e">
        <f>(C335+#REF!)*#REF!</f>
        <v>#REF!</v>
      </c>
    </row>
    <row r="336" spans="1:44" ht="15">
      <c r="A336" s="11">
        <v>333</v>
      </c>
      <c r="B336" s="41" t="s">
        <v>366</v>
      </c>
      <c r="C336" s="14">
        <v>13.83</v>
      </c>
      <c r="D336" s="14">
        <v>1.71</v>
      </c>
      <c r="E336" s="14">
        <v>0.34</v>
      </c>
      <c r="F336" s="14">
        <v>0</v>
      </c>
      <c r="G336" s="42">
        <v>0.58</v>
      </c>
      <c r="H336" s="14">
        <v>3.52</v>
      </c>
      <c r="I336" s="14">
        <v>0</v>
      </c>
      <c r="J336" s="14">
        <v>0.35</v>
      </c>
      <c r="K336" s="14">
        <v>0</v>
      </c>
      <c r="L336" s="14">
        <v>0.19</v>
      </c>
      <c r="M336" s="14">
        <v>0</v>
      </c>
      <c r="N336" s="14">
        <v>0.16</v>
      </c>
      <c r="O336" s="14">
        <v>0</v>
      </c>
      <c r="P336" s="14">
        <v>0.1</v>
      </c>
      <c r="Q336" s="14">
        <v>0.04</v>
      </c>
      <c r="R336" s="14">
        <v>0</v>
      </c>
      <c r="S336" s="14">
        <v>0</v>
      </c>
      <c r="T336" s="14">
        <v>0</v>
      </c>
      <c r="U336" s="14">
        <v>0.43</v>
      </c>
      <c r="V336" s="14">
        <f t="shared" si="18"/>
        <v>2.61</v>
      </c>
      <c r="W336" s="42">
        <v>2.03</v>
      </c>
      <c r="X336" s="14">
        <v>0</v>
      </c>
      <c r="Y336" s="14">
        <v>0.92</v>
      </c>
      <c r="Z336" s="14">
        <v>0.34</v>
      </c>
      <c r="AA336" s="14">
        <v>1.64</v>
      </c>
      <c r="AB336" s="14">
        <v>0</v>
      </c>
      <c r="AC336" s="14">
        <v>0</v>
      </c>
      <c r="AD336" s="14">
        <v>0</v>
      </c>
      <c r="AE336" s="15">
        <f>C336-(D336+E336+F336+H336+J336+L336+M336+N336+O336+P336+Q336+R336+S336+T336+U336+V336+Y336+Z336+AA336+AB336+I336+X336+AC336+K336+AD336)</f>
        <v>1.4800000000000004</v>
      </c>
      <c r="AF336" s="16" t="e">
        <f>#REF!+AE336</f>
        <v>#REF!</v>
      </c>
      <c r="AG336" s="17">
        <f>C336-SUM(D336:AE336)+G336+W336</f>
        <v>0</v>
      </c>
      <c r="AH336" s="13">
        <v>3.52</v>
      </c>
      <c r="AJ336" s="1" t="e">
        <f>(C336+#REF!)*#REF!</f>
        <v>#REF!</v>
      </c>
      <c r="AK336" s="3"/>
      <c r="AL336" s="3"/>
      <c r="AM336" s="3"/>
      <c r="AN336" s="3"/>
      <c r="AO336" s="3"/>
      <c r="AP336" s="3"/>
      <c r="AQ336" s="3"/>
      <c r="AR336" s="3"/>
    </row>
    <row r="337" spans="1:36" ht="15">
      <c r="A337" s="11">
        <v>334</v>
      </c>
      <c r="B337" s="41" t="s">
        <v>367</v>
      </c>
      <c r="C337" s="14">
        <v>12.57</v>
      </c>
      <c r="D337" s="14">
        <v>1.07</v>
      </c>
      <c r="E337" s="14">
        <v>0.34</v>
      </c>
      <c r="F337" s="14">
        <v>0</v>
      </c>
      <c r="G337" s="42">
        <v>0.58</v>
      </c>
      <c r="H337" s="14">
        <f>AH337-AH337*2%</f>
        <v>3.675</v>
      </c>
      <c r="I337" s="14">
        <v>0.3</v>
      </c>
      <c r="J337" s="14">
        <v>0.75</v>
      </c>
      <c r="K337" s="14">
        <v>0</v>
      </c>
      <c r="L337" s="14">
        <v>0.19</v>
      </c>
      <c r="M337" s="14">
        <v>0</v>
      </c>
      <c r="N337" s="14">
        <v>0.16</v>
      </c>
      <c r="O337" s="14">
        <v>0</v>
      </c>
      <c r="P337" s="14">
        <v>0.1</v>
      </c>
      <c r="Q337" s="14">
        <v>0.04</v>
      </c>
      <c r="R337" s="14">
        <v>0</v>
      </c>
      <c r="S337" s="14">
        <v>0</v>
      </c>
      <c r="T337" s="14">
        <v>0</v>
      </c>
      <c r="U337" s="14">
        <v>0.43</v>
      </c>
      <c r="V337" s="14">
        <f t="shared" si="18"/>
        <v>2.61</v>
      </c>
      <c r="W337" s="42">
        <v>2.03</v>
      </c>
      <c r="X337" s="14">
        <v>0</v>
      </c>
      <c r="Y337" s="14">
        <v>0.92</v>
      </c>
      <c r="Z337" s="14">
        <v>0.34</v>
      </c>
      <c r="AA337" s="14">
        <v>1.64</v>
      </c>
      <c r="AB337" s="14">
        <v>0</v>
      </c>
      <c r="AC337" s="14">
        <v>0</v>
      </c>
      <c r="AD337" s="14">
        <v>0</v>
      </c>
      <c r="AE337" s="15">
        <f>C337-(D337+E337+F337+H337+J337+L337+M337+N337+O337+P337+Q337+R337+S337+T337+U337+V337+Y337+Z337+AA337+AB337+I337+X337+AC337+K337+AD337)</f>
        <v>0.004999999999999005</v>
      </c>
      <c r="AF337" s="16" t="e">
        <f>#REF!+AE337</f>
        <v>#REF!</v>
      </c>
      <c r="AG337" s="17">
        <f>C337-SUM(D337:AE337)+G337+W337</f>
        <v>0</v>
      </c>
      <c r="AH337" s="13">
        <v>3.75</v>
      </c>
      <c r="AJ337" s="1" t="e">
        <f>(C337+#REF!)*#REF!</f>
        <v>#REF!</v>
      </c>
    </row>
    <row r="338" spans="1:36" ht="15">
      <c r="A338" s="11">
        <v>335</v>
      </c>
      <c r="B338" s="41" t="s">
        <v>368</v>
      </c>
      <c r="C338" s="14">
        <v>14.86</v>
      </c>
      <c r="D338" s="14">
        <v>2.35</v>
      </c>
      <c r="E338" s="14">
        <v>0.34</v>
      </c>
      <c r="F338" s="14">
        <v>0</v>
      </c>
      <c r="G338" s="42">
        <v>0.58</v>
      </c>
      <c r="H338" s="14">
        <f>AH338-AH338*2%</f>
        <v>3.4398</v>
      </c>
      <c r="I338" s="14">
        <v>0</v>
      </c>
      <c r="J338" s="14">
        <v>0.75</v>
      </c>
      <c r="K338" s="14">
        <v>0</v>
      </c>
      <c r="L338" s="14">
        <v>0.19</v>
      </c>
      <c r="M338" s="14">
        <v>0.54</v>
      </c>
      <c r="N338" s="14">
        <v>0.16</v>
      </c>
      <c r="O338" s="14">
        <v>0</v>
      </c>
      <c r="P338" s="14">
        <v>0.1</v>
      </c>
      <c r="Q338" s="14">
        <v>0.04</v>
      </c>
      <c r="R338" s="14">
        <v>0</v>
      </c>
      <c r="S338" s="14">
        <v>0</v>
      </c>
      <c r="T338" s="14">
        <v>0</v>
      </c>
      <c r="U338" s="14">
        <v>0.43</v>
      </c>
      <c r="V338" s="14">
        <f t="shared" si="18"/>
        <v>2.61</v>
      </c>
      <c r="W338" s="42">
        <v>2.03</v>
      </c>
      <c r="X338" s="14">
        <v>0</v>
      </c>
      <c r="Y338" s="14">
        <v>0.92</v>
      </c>
      <c r="Z338" s="14">
        <v>0.34</v>
      </c>
      <c r="AA338" s="14">
        <v>1.64</v>
      </c>
      <c r="AB338" s="14">
        <v>0</v>
      </c>
      <c r="AC338" s="14">
        <v>0</v>
      </c>
      <c r="AD338" s="14">
        <v>0</v>
      </c>
      <c r="AE338" s="15">
        <f>C338-(D338+E338+F338+H338+J338+L338+M338+N338+O338+P338+Q338+R338+S338+T338+U338+V338+Y338+Z338+AA338+AB338+I338+X338+AC338+K338+AD338)</f>
        <v>1.0101999999999993</v>
      </c>
      <c r="AF338" s="16" t="e">
        <f>#REF!+AE338</f>
        <v>#REF!</v>
      </c>
      <c r="AG338" s="17">
        <f>C338-SUM(D338:AE338)+G338+W338</f>
        <v>0</v>
      </c>
      <c r="AH338" s="13">
        <v>3.51</v>
      </c>
      <c r="AJ338" s="1" t="e">
        <f>(C338+#REF!)*#REF!</f>
        <v>#REF!</v>
      </c>
    </row>
    <row r="339" spans="1:44" ht="15">
      <c r="A339" s="11">
        <v>336</v>
      </c>
      <c r="B339" s="41" t="s">
        <v>369</v>
      </c>
      <c r="C339" s="14">
        <v>15.03</v>
      </c>
      <c r="D339" s="14">
        <v>1.71</v>
      </c>
      <c r="E339" s="14">
        <v>0.34</v>
      </c>
      <c r="F339" s="14">
        <v>0</v>
      </c>
      <c r="G339" s="42">
        <v>0.58</v>
      </c>
      <c r="H339" s="14">
        <v>4.52</v>
      </c>
      <c r="I339" s="14">
        <v>0</v>
      </c>
      <c r="J339" s="14">
        <v>0.75</v>
      </c>
      <c r="K339" s="14">
        <v>0.22</v>
      </c>
      <c r="L339" s="14">
        <v>0.19</v>
      </c>
      <c r="M339" s="14">
        <v>0</v>
      </c>
      <c r="N339" s="14">
        <v>0.16</v>
      </c>
      <c r="O339" s="14">
        <v>0</v>
      </c>
      <c r="P339" s="14">
        <v>0.1</v>
      </c>
      <c r="Q339" s="14">
        <v>0.04</v>
      </c>
      <c r="R339" s="14">
        <v>0</v>
      </c>
      <c r="S339" s="14">
        <v>0</v>
      </c>
      <c r="T339" s="14">
        <v>0</v>
      </c>
      <c r="U339" s="14">
        <v>0.43</v>
      </c>
      <c r="V339" s="14">
        <f t="shared" si="18"/>
        <v>2.61</v>
      </c>
      <c r="W339" s="42">
        <v>2.03</v>
      </c>
      <c r="X339" s="14">
        <v>0</v>
      </c>
      <c r="Y339" s="14">
        <v>0.92</v>
      </c>
      <c r="Z339" s="14">
        <v>0.34</v>
      </c>
      <c r="AA339" s="14">
        <v>1.64</v>
      </c>
      <c r="AB339" s="14">
        <v>0</v>
      </c>
      <c r="AC339" s="14">
        <v>0</v>
      </c>
      <c r="AD339" s="14">
        <v>0</v>
      </c>
      <c r="AE339" s="15">
        <f>C339-(D339+E339+F339+H339+J339+L339+M339+N339+O339+P339+Q339+R339+S339+T339+U339+V339+Y339+Z339+AA339+AB339+I339+X339+AC339+K339+AD339)</f>
        <v>1.0599999999999987</v>
      </c>
      <c r="AF339" s="16" t="e">
        <f>#REF!+AE339</f>
        <v>#REF!</v>
      </c>
      <c r="AG339" s="17">
        <f>C339-SUM(D339:AE339)+G339+W339</f>
        <v>5.773159728050814E-15</v>
      </c>
      <c r="AH339" s="13">
        <v>4.52</v>
      </c>
      <c r="AJ339" s="1" t="e">
        <f>(C339+#REF!)*#REF!</f>
        <v>#REF!</v>
      </c>
      <c r="AK339" s="3"/>
      <c r="AL339" s="3"/>
      <c r="AM339" s="3"/>
      <c r="AN339" s="3"/>
      <c r="AO339" s="3"/>
      <c r="AP339" s="3"/>
      <c r="AQ339" s="3"/>
      <c r="AR339" s="3"/>
    </row>
    <row r="340" spans="1:36" ht="15">
      <c r="A340" s="11">
        <v>337</v>
      </c>
      <c r="B340" s="41" t="s">
        <v>370</v>
      </c>
      <c r="C340" s="14">
        <v>12.57</v>
      </c>
      <c r="D340" s="14">
        <v>1.07</v>
      </c>
      <c r="E340" s="14">
        <v>0.34</v>
      </c>
      <c r="F340" s="14">
        <v>0</v>
      </c>
      <c r="G340" s="42">
        <v>0.58</v>
      </c>
      <c r="H340" s="14">
        <f>AH340-AH340*2%</f>
        <v>3.675</v>
      </c>
      <c r="I340" s="14">
        <v>0.3</v>
      </c>
      <c r="J340" s="14">
        <v>0.75</v>
      </c>
      <c r="K340" s="14">
        <v>0</v>
      </c>
      <c r="L340" s="14">
        <v>0.19</v>
      </c>
      <c r="M340" s="14">
        <v>0</v>
      </c>
      <c r="N340" s="14">
        <v>0.16</v>
      </c>
      <c r="O340" s="14">
        <v>0</v>
      </c>
      <c r="P340" s="14">
        <v>0.1</v>
      </c>
      <c r="Q340" s="14">
        <v>0.04</v>
      </c>
      <c r="R340" s="14">
        <v>0</v>
      </c>
      <c r="S340" s="14">
        <v>0</v>
      </c>
      <c r="T340" s="14">
        <v>0</v>
      </c>
      <c r="U340" s="14">
        <v>0.43</v>
      </c>
      <c r="V340" s="14">
        <f t="shared" si="18"/>
        <v>2.61</v>
      </c>
      <c r="W340" s="42">
        <v>2.03</v>
      </c>
      <c r="X340" s="14">
        <v>0</v>
      </c>
      <c r="Y340" s="14">
        <v>0.92</v>
      </c>
      <c r="Z340" s="14">
        <v>0.34</v>
      </c>
      <c r="AA340" s="14">
        <v>1.64</v>
      </c>
      <c r="AB340" s="14">
        <v>0</v>
      </c>
      <c r="AC340" s="14">
        <v>0</v>
      </c>
      <c r="AD340" s="14">
        <v>0</v>
      </c>
      <c r="AE340" s="15">
        <f>C340-(D340+E340+F340+H340+J340+L340+M340+N340+O340+P340+Q340+R340+S340+T340+U340+V340+Y340+Z340+AA340+AB340+I340+X340+AC340+K340+AD340)</f>
        <v>0.004999999999999005</v>
      </c>
      <c r="AF340" s="16" t="e">
        <f>#REF!+AE340</f>
        <v>#REF!</v>
      </c>
      <c r="AG340" s="17">
        <f>C340-SUM(D340:AE340)+G340+W340</f>
        <v>0</v>
      </c>
      <c r="AH340" s="13">
        <v>3.75</v>
      </c>
      <c r="AJ340" s="1" t="e">
        <f>(C340+#REF!)*#REF!</f>
        <v>#REF!</v>
      </c>
    </row>
    <row r="341" spans="1:36" ht="15">
      <c r="A341" s="11">
        <v>338</v>
      </c>
      <c r="B341" s="41" t="s">
        <v>371</v>
      </c>
      <c r="C341" s="14">
        <v>12.57</v>
      </c>
      <c r="D341" s="14">
        <v>1.07</v>
      </c>
      <c r="E341" s="14">
        <v>0.34</v>
      </c>
      <c r="F341" s="14">
        <v>0</v>
      </c>
      <c r="G341" s="42">
        <v>0.58</v>
      </c>
      <c r="H341" s="14">
        <f>AH341-AH341*2%</f>
        <v>3.675</v>
      </c>
      <c r="I341" s="14">
        <v>0.3</v>
      </c>
      <c r="J341" s="14">
        <v>0.75</v>
      </c>
      <c r="K341" s="14">
        <v>0</v>
      </c>
      <c r="L341" s="14">
        <v>0.19</v>
      </c>
      <c r="M341" s="14">
        <v>0</v>
      </c>
      <c r="N341" s="14">
        <v>0.16</v>
      </c>
      <c r="O341" s="14">
        <v>0</v>
      </c>
      <c r="P341" s="14">
        <v>0.1</v>
      </c>
      <c r="Q341" s="14">
        <v>0.04</v>
      </c>
      <c r="R341" s="14">
        <v>0</v>
      </c>
      <c r="S341" s="14">
        <v>0</v>
      </c>
      <c r="T341" s="14">
        <v>0</v>
      </c>
      <c r="U341" s="14">
        <v>0.43</v>
      </c>
      <c r="V341" s="14">
        <f t="shared" si="18"/>
        <v>2.61</v>
      </c>
      <c r="W341" s="42">
        <v>2.03</v>
      </c>
      <c r="X341" s="14">
        <v>0</v>
      </c>
      <c r="Y341" s="14">
        <v>0.92</v>
      </c>
      <c r="Z341" s="14">
        <v>0.34</v>
      </c>
      <c r="AA341" s="14">
        <v>1.64</v>
      </c>
      <c r="AB341" s="14">
        <v>0</v>
      </c>
      <c r="AC341" s="14">
        <v>0</v>
      </c>
      <c r="AD341" s="14">
        <v>0</v>
      </c>
      <c r="AE341" s="15">
        <f>C341-(D341+E341+F341+H341+J341+L341+M341+N341+O341+P341+Q341+R341+S341+T341+U341+V341+Y341+Z341+AA341+AB341+I341+X341+AC341+K341+AD341)</f>
        <v>0.004999999999999005</v>
      </c>
      <c r="AF341" s="16" t="e">
        <f>#REF!+AE341</f>
        <v>#REF!</v>
      </c>
      <c r="AG341" s="17">
        <f>C341-SUM(D341:AE341)+G341+W341</f>
        <v>0</v>
      </c>
      <c r="AH341" s="13">
        <v>3.75</v>
      </c>
      <c r="AJ341" s="1" t="e">
        <f>(C341+#REF!)*#REF!</f>
        <v>#REF!</v>
      </c>
    </row>
    <row r="342" spans="1:36" ht="15">
      <c r="A342" s="11">
        <v>339</v>
      </c>
      <c r="B342" s="41" t="s">
        <v>372</v>
      </c>
      <c r="C342" s="14">
        <v>10.27</v>
      </c>
      <c r="D342" s="14">
        <v>0</v>
      </c>
      <c r="E342" s="14">
        <v>0.34</v>
      </c>
      <c r="F342" s="14">
        <v>0</v>
      </c>
      <c r="G342" s="42">
        <v>0.58</v>
      </c>
      <c r="H342" s="14">
        <f>AH342-AH342*2%</f>
        <v>2.94</v>
      </c>
      <c r="I342" s="14">
        <v>0.06</v>
      </c>
      <c r="J342" s="14">
        <v>0.75</v>
      </c>
      <c r="K342" s="14">
        <v>0</v>
      </c>
      <c r="L342" s="14">
        <v>0.19</v>
      </c>
      <c r="M342" s="14">
        <v>0</v>
      </c>
      <c r="N342" s="14">
        <v>0.16</v>
      </c>
      <c r="O342" s="14">
        <v>0</v>
      </c>
      <c r="P342" s="14">
        <v>0</v>
      </c>
      <c r="Q342" s="14">
        <v>0.04</v>
      </c>
      <c r="R342" s="14">
        <v>0</v>
      </c>
      <c r="S342" s="14">
        <v>0</v>
      </c>
      <c r="T342" s="14">
        <v>0</v>
      </c>
      <c r="U342" s="14">
        <v>0.35</v>
      </c>
      <c r="V342" s="14">
        <f t="shared" si="18"/>
        <v>2.61</v>
      </c>
      <c r="W342" s="42">
        <v>2.03</v>
      </c>
      <c r="X342" s="14">
        <v>0</v>
      </c>
      <c r="Y342" s="14">
        <v>0.85</v>
      </c>
      <c r="Z342" s="14">
        <v>0.34</v>
      </c>
      <c r="AA342" s="14">
        <v>1.64</v>
      </c>
      <c r="AB342" s="14">
        <v>0</v>
      </c>
      <c r="AC342" s="14">
        <v>0</v>
      </c>
      <c r="AD342" s="14">
        <v>0</v>
      </c>
      <c r="AE342" s="15">
        <f>C342-(D342+E342+F342+H342+J342+L342+M342+N342+O342+P342+Q342+R342+S342+T342+U342+V342+Y342+Z342+AA342+AB342+I342+X342+AC342+K342+AD342)</f>
        <v>0</v>
      </c>
      <c r="AF342" s="16" t="e">
        <f>#REF!+AE342</f>
        <v>#REF!</v>
      </c>
      <c r="AG342" s="17">
        <f>C342-SUM(D342:AE342)+G342+W342</f>
        <v>0</v>
      </c>
      <c r="AH342" s="13">
        <v>3</v>
      </c>
      <c r="AJ342" s="1" t="e">
        <f>(C342+#REF!)*#REF!</f>
        <v>#REF!</v>
      </c>
    </row>
    <row r="343" spans="1:44" ht="15">
      <c r="A343" s="11">
        <v>340</v>
      </c>
      <c r="B343" s="41" t="s">
        <v>373</v>
      </c>
      <c r="C343" s="14">
        <v>19.21</v>
      </c>
      <c r="D343" s="14">
        <v>1.41</v>
      </c>
      <c r="E343" s="14">
        <v>0.34</v>
      </c>
      <c r="F343" s="14">
        <v>0.62</v>
      </c>
      <c r="G343" s="42">
        <v>0</v>
      </c>
      <c r="H343" s="14">
        <v>4</v>
      </c>
      <c r="I343" s="14">
        <v>0</v>
      </c>
      <c r="J343" s="14">
        <v>0.79</v>
      </c>
      <c r="K343" s="14">
        <v>0.26</v>
      </c>
      <c r="L343" s="14">
        <v>0.11</v>
      </c>
      <c r="M343" s="14">
        <v>0.54</v>
      </c>
      <c r="N343" s="14">
        <v>0.16</v>
      </c>
      <c r="O343" s="14">
        <v>0</v>
      </c>
      <c r="P343" s="14">
        <v>0.1</v>
      </c>
      <c r="Q343" s="14">
        <v>0.04</v>
      </c>
      <c r="R343" s="14">
        <v>1.19</v>
      </c>
      <c r="S343" s="14">
        <v>0.24</v>
      </c>
      <c r="T343" s="14">
        <v>0.03</v>
      </c>
      <c r="U343" s="14">
        <v>0.94</v>
      </c>
      <c r="V343" s="14">
        <f t="shared" si="18"/>
        <v>1.63</v>
      </c>
      <c r="W343" s="42">
        <v>1.63</v>
      </c>
      <c r="X343" s="14">
        <v>0.47</v>
      </c>
      <c r="Y343" s="14">
        <v>1.22</v>
      </c>
      <c r="Z343" s="14">
        <v>0.34</v>
      </c>
      <c r="AA343" s="14">
        <v>2.2</v>
      </c>
      <c r="AB343" s="14">
        <v>0</v>
      </c>
      <c r="AC343" s="14">
        <v>0.01</v>
      </c>
      <c r="AD343" s="14">
        <v>0</v>
      </c>
      <c r="AE343" s="15">
        <f>C343-(D343+E343+F343+H343+J343+L343+M343+N343+O343+P343+Q343+R343+S343+T343+U343+V343+Y343+Z343+AA343+AB343+I343+X343+AC343+K343+AD343)</f>
        <v>2.5700000000000003</v>
      </c>
      <c r="AF343" s="16" t="e">
        <f>#REF!+AE343</f>
        <v>#REF!</v>
      </c>
      <c r="AG343" s="17">
        <f>C343-SUM(D343:AE343)+G343+W343</f>
        <v>0</v>
      </c>
      <c r="AH343" s="18">
        <v>4</v>
      </c>
      <c r="AJ343" s="1" t="e">
        <f>(C343+#REF!)*#REF!</f>
        <v>#REF!</v>
      </c>
      <c r="AK343" s="3"/>
      <c r="AL343" s="3"/>
      <c r="AM343" s="3"/>
      <c r="AN343" s="3"/>
      <c r="AO343" s="3"/>
      <c r="AP343" s="3"/>
      <c r="AQ343" s="3"/>
      <c r="AR343" s="3"/>
    </row>
    <row r="344" spans="1:36" ht="15">
      <c r="A344" s="11">
        <v>341</v>
      </c>
      <c r="B344" s="41" t="s">
        <v>374</v>
      </c>
      <c r="C344" s="14">
        <v>6.12</v>
      </c>
      <c r="D344" s="14">
        <v>0</v>
      </c>
      <c r="E344" s="14">
        <v>0</v>
      </c>
      <c r="F344" s="14">
        <v>0</v>
      </c>
      <c r="G344" s="42">
        <v>0.58</v>
      </c>
      <c r="H344" s="14">
        <f>AH344-AH344*2%</f>
        <v>0.4704</v>
      </c>
      <c r="I344" s="14">
        <v>0</v>
      </c>
      <c r="J344" s="14">
        <f>0.24+0.005</f>
        <v>0.245</v>
      </c>
      <c r="K344" s="14">
        <v>0</v>
      </c>
      <c r="L344" s="14">
        <v>0</v>
      </c>
      <c r="M344" s="14">
        <v>0</v>
      </c>
      <c r="N344" s="14">
        <v>0.16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0.12</v>
      </c>
      <c r="V344" s="14">
        <f t="shared" si="18"/>
        <v>2.61</v>
      </c>
      <c r="W344" s="42">
        <v>2.03</v>
      </c>
      <c r="X344" s="14">
        <v>0</v>
      </c>
      <c r="Y344" s="14">
        <v>0.76</v>
      </c>
      <c r="Z344" s="14">
        <v>0.34</v>
      </c>
      <c r="AA344" s="14">
        <v>1.1</v>
      </c>
      <c r="AB344" s="14">
        <v>0</v>
      </c>
      <c r="AC344" s="14">
        <v>0</v>
      </c>
      <c r="AD344" s="14">
        <v>0</v>
      </c>
      <c r="AE344" s="15">
        <f>C344-(D344+E344+F344+H344+J344+L344+M344+N344+O344+P344+Q344+R344+S344+T344+U344+V344+Y344+Z344+AA344+AB344+I344+X344+AC344+K344+AD344)</f>
        <v>0.31459999999999955</v>
      </c>
      <c r="AF344" s="16" t="e">
        <f>#REF!+AE344</f>
        <v>#REF!</v>
      </c>
      <c r="AG344" s="17">
        <f>C344-SUM(D344:AE344)+G344+W344</f>
        <v>0</v>
      </c>
      <c r="AH344" s="13">
        <v>0.48</v>
      </c>
      <c r="AJ344" s="1" t="e">
        <f>(C344+#REF!)*#REF!</f>
        <v>#REF!</v>
      </c>
    </row>
    <row r="345" spans="1:36" ht="15">
      <c r="A345" s="11">
        <v>342</v>
      </c>
      <c r="B345" s="41" t="s">
        <v>375</v>
      </c>
      <c r="C345" s="14">
        <v>6.1</v>
      </c>
      <c r="D345" s="14">
        <v>0</v>
      </c>
      <c r="E345" s="14">
        <v>0</v>
      </c>
      <c r="F345" s="14">
        <v>0</v>
      </c>
      <c r="G345" s="42">
        <v>0.58</v>
      </c>
      <c r="H345" s="14">
        <f>AH345-AH345*2%</f>
        <v>0.4704</v>
      </c>
      <c r="I345" s="14">
        <v>0</v>
      </c>
      <c r="J345" s="14">
        <v>0.23</v>
      </c>
      <c r="K345" s="14">
        <v>0</v>
      </c>
      <c r="L345" s="14">
        <v>0</v>
      </c>
      <c r="M345" s="14">
        <v>0</v>
      </c>
      <c r="N345" s="14">
        <v>0.16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0.12</v>
      </c>
      <c r="V345" s="14">
        <f t="shared" si="18"/>
        <v>2.61</v>
      </c>
      <c r="W345" s="42">
        <v>2.03</v>
      </c>
      <c r="X345" s="14">
        <v>0</v>
      </c>
      <c r="Y345" s="14">
        <v>0.76</v>
      </c>
      <c r="Z345" s="14">
        <v>0.34</v>
      </c>
      <c r="AA345" s="14">
        <v>1.1</v>
      </c>
      <c r="AB345" s="14">
        <v>0</v>
      </c>
      <c r="AC345" s="14">
        <v>0</v>
      </c>
      <c r="AD345" s="14">
        <v>0</v>
      </c>
      <c r="AE345" s="15">
        <f>C345-(D345+E345+F345+H345+J345+L345+M345+N345+O345+P345+Q345+R345+S345+T345+U345+V345+Y345+Z345+AA345+AB345+I345+X345+AC345+K345+AD345)</f>
        <v>0.30959999999999965</v>
      </c>
      <c r="AF345" s="16" t="e">
        <f>#REF!+AE345</f>
        <v>#REF!</v>
      </c>
      <c r="AG345" s="17">
        <f>C345-SUM(D345:AE345)+G345+W345</f>
        <v>0</v>
      </c>
      <c r="AH345" s="13">
        <v>0.48</v>
      </c>
      <c r="AJ345" s="1" t="e">
        <f>(C345+#REF!)*#REF!</f>
        <v>#REF!</v>
      </c>
    </row>
    <row r="346" spans="1:36" ht="15">
      <c r="A346" s="11">
        <v>343</v>
      </c>
      <c r="B346" s="41" t="s">
        <v>376</v>
      </c>
      <c r="C346" s="14">
        <v>12.57</v>
      </c>
      <c r="D346" s="14">
        <v>0.86</v>
      </c>
      <c r="E346" s="14">
        <v>0.34</v>
      </c>
      <c r="F346" s="14">
        <v>0</v>
      </c>
      <c r="G346" s="42">
        <v>0.58</v>
      </c>
      <c r="H346" s="14">
        <v>3.75</v>
      </c>
      <c r="I346" s="14">
        <v>0</v>
      </c>
      <c r="J346" s="14">
        <v>0.75</v>
      </c>
      <c r="K346" s="14">
        <v>0</v>
      </c>
      <c r="L346" s="14">
        <v>0.11</v>
      </c>
      <c r="M346" s="14">
        <v>0.54</v>
      </c>
      <c r="N346" s="14">
        <v>0</v>
      </c>
      <c r="O346" s="14">
        <v>0.14</v>
      </c>
      <c r="P346" s="14">
        <v>0.1</v>
      </c>
      <c r="Q346" s="14">
        <v>0.04</v>
      </c>
      <c r="R346" s="14">
        <v>0</v>
      </c>
      <c r="S346" s="14">
        <v>0</v>
      </c>
      <c r="T346" s="14">
        <v>0</v>
      </c>
      <c r="U346" s="14">
        <v>0.43</v>
      </c>
      <c r="V346" s="14">
        <f t="shared" si="18"/>
        <v>2.61</v>
      </c>
      <c r="W346" s="42">
        <v>2.03</v>
      </c>
      <c r="X346" s="14">
        <v>0</v>
      </c>
      <c r="Y346" s="14">
        <v>0.92</v>
      </c>
      <c r="Z346" s="14">
        <v>0.34</v>
      </c>
      <c r="AA346" s="14">
        <v>1.64</v>
      </c>
      <c r="AB346" s="14">
        <v>0</v>
      </c>
      <c r="AC346" s="14">
        <v>0</v>
      </c>
      <c r="AD346" s="14">
        <v>0</v>
      </c>
      <c r="AE346" s="15">
        <f>C346-(D346+E346+F346+H346+J346+L346+M346+N346+O346+P346+Q346+R346+S346+T346+U346+V346+Y346+Z346+AA346+AB346+I346+X346+AC346+K346+AD346)</f>
        <v>0</v>
      </c>
      <c r="AF346" s="16" t="e">
        <f>#REF!+AE346</f>
        <v>#REF!</v>
      </c>
      <c r="AG346" s="17">
        <f>C346-SUM(D346:AE346)+G346+W346</f>
        <v>0</v>
      </c>
      <c r="AH346" s="13">
        <v>3.75</v>
      </c>
      <c r="AJ346" s="1" t="e">
        <f>(C346+#REF!)*#REF!</f>
        <v>#REF!</v>
      </c>
    </row>
    <row r="347" spans="1:36" ht="15">
      <c r="A347" s="11">
        <v>344</v>
      </c>
      <c r="B347" s="41" t="s">
        <v>377</v>
      </c>
      <c r="C347" s="14">
        <v>11.22</v>
      </c>
      <c r="D347" s="14">
        <v>0</v>
      </c>
      <c r="E347" s="14">
        <v>0.34</v>
      </c>
      <c r="F347" s="14">
        <v>0</v>
      </c>
      <c r="G347" s="42">
        <v>0.58</v>
      </c>
      <c r="H347" s="14">
        <f>AH347-AH347*2%</f>
        <v>3.675</v>
      </c>
      <c r="I347" s="14">
        <v>0.08</v>
      </c>
      <c r="J347" s="14">
        <v>0.7</v>
      </c>
      <c r="K347" s="14">
        <v>0</v>
      </c>
      <c r="L347" s="14">
        <v>0.19</v>
      </c>
      <c r="M347" s="14">
        <v>0</v>
      </c>
      <c r="N347" s="14">
        <v>0.16</v>
      </c>
      <c r="O347" s="14">
        <v>0</v>
      </c>
      <c r="P347" s="14">
        <v>0.1</v>
      </c>
      <c r="Q347" s="14">
        <v>0.04</v>
      </c>
      <c r="R347" s="14">
        <v>0</v>
      </c>
      <c r="S347" s="14">
        <v>0</v>
      </c>
      <c r="T347" s="14">
        <v>0</v>
      </c>
      <c r="U347" s="14">
        <v>0.43</v>
      </c>
      <c r="V347" s="14">
        <f t="shared" si="18"/>
        <v>2.61</v>
      </c>
      <c r="W347" s="42">
        <v>2.03</v>
      </c>
      <c r="X347" s="14">
        <v>0</v>
      </c>
      <c r="Y347" s="14">
        <v>0.92</v>
      </c>
      <c r="Z347" s="14">
        <v>0.34</v>
      </c>
      <c r="AA347" s="14">
        <v>1.64</v>
      </c>
      <c r="AB347" s="14">
        <v>0</v>
      </c>
      <c r="AC347" s="14">
        <v>0</v>
      </c>
      <c r="AD347" s="14">
        <v>0</v>
      </c>
      <c r="AE347" s="15">
        <f>C347-(D347+E347+F347+H347+J347+L347+M347+N347+O347+P347+Q347+R347+S347+T347+U347+V347+Y347+Z347+AA347+AB347+I347+X347+AC347+K347+AD347)</f>
        <v>-0.004999999999999005</v>
      </c>
      <c r="AF347" s="16" t="e">
        <f>#REF!+AE347</f>
        <v>#REF!</v>
      </c>
      <c r="AG347" s="17">
        <f>C347-SUM(D347:AE347)+G347+W347</f>
        <v>0</v>
      </c>
      <c r="AH347" s="13">
        <v>3.75</v>
      </c>
      <c r="AJ347" s="1" t="e">
        <f>(C347+#REF!)*#REF!</f>
        <v>#REF!</v>
      </c>
    </row>
    <row r="348" spans="1:36" ht="15">
      <c r="A348" s="11">
        <v>345</v>
      </c>
      <c r="B348" s="41" t="s">
        <v>378</v>
      </c>
      <c r="C348" s="14">
        <v>12.57</v>
      </c>
      <c r="D348" s="14">
        <v>0.84</v>
      </c>
      <c r="E348" s="14">
        <v>0.34</v>
      </c>
      <c r="F348" s="14">
        <v>0</v>
      </c>
      <c r="G348" s="42">
        <v>0.58</v>
      </c>
      <c r="H348" s="14">
        <f>AH348-AH348*2%</f>
        <v>3.675</v>
      </c>
      <c r="I348" s="14">
        <v>0</v>
      </c>
      <c r="J348" s="14">
        <v>0.75</v>
      </c>
      <c r="K348" s="14">
        <v>0</v>
      </c>
      <c r="L348" s="14">
        <v>0.19</v>
      </c>
      <c r="M348" s="14">
        <v>0.54</v>
      </c>
      <c r="N348" s="14">
        <v>0.16</v>
      </c>
      <c r="O348" s="14">
        <v>0</v>
      </c>
      <c r="P348" s="14">
        <v>0.1</v>
      </c>
      <c r="Q348" s="14">
        <v>0.04</v>
      </c>
      <c r="R348" s="14">
        <v>0</v>
      </c>
      <c r="S348" s="14">
        <v>0</v>
      </c>
      <c r="T348" s="14">
        <v>0</v>
      </c>
      <c r="U348" s="14">
        <v>0.43</v>
      </c>
      <c r="V348" s="14">
        <f t="shared" si="18"/>
        <v>2.61</v>
      </c>
      <c r="W348" s="42">
        <v>2.03</v>
      </c>
      <c r="X348" s="14">
        <v>0</v>
      </c>
      <c r="Y348" s="14">
        <v>0.92</v>
      </c>
      <c r="Z348" s="14">
        <v>0.34</v>
      </c>
      <c r="AA348" s="14">
        <v>1.64</v>
      </c>
      <c r="AB348" s="14">
        <v>0</v>
      </c>
      <c r="AC348" s="14">
        <v>0</v>
      </c>
      <c r="AD348" s="14">
        <v>0</v>
      </c>
      <c r="AE348" s="15">
        <f>C348-(D348+E348+F348+H348+J348+L348+M348+N348+O348+P348+Q348+R348+S348+T348+U348+V348+Y348+Z348+AA348+AB348+I348+X348+AC348+K348+AD348)</f>
        <v>-0.004999999999999005</v>
      </c>
      <c r="AF348" s="16" t="e">
        <f>#REF!+AE348</f>
        <v>#REF!</v>
      </c>
      <c r="AG348" s="17">
        <f>C348-SUM(D348:AE348)+G348+W348</f>
        <v>0</v>
      </c>
      <c r="AH348" s="13">
        <v>3.75</v>
      </c>
      <c r="AJ348" s="1" t="e">
        <f>(C348+#REF!)*#REF!</f>
        <v>#REF!</v>
      </c>
    </row>
    <row r="349" spans="1:36" ht="15">
      <c r="A349" s="11">
        <v>346</v>
      </c>
      <c r="B349" s="41" t="s">
        <v>379</v>
      </c>
      <c r="C349" s="14">
        <v>12.57</v>
      </c>
      <c r="D349" s="14">
        <v>0.84</v>
      </c>
      <c r="E349" s="14">
        <v>0.34</v>
      </c>
      <c r="F349" s="14">
        <v>0</v>
      </c>
      <c r="G349" s="42">
        <v>0.58</v>
      </c>
      <c r="H349" s="14">
        <f>AH349-AH349*2%</f>
        <v>3.675</v>
      </c>
      <c r="I349" s="14">
        <v>0</v>
      </c>
      <c r="J349" s="14">
        <v>0.75</v>
      </c>
      <c r="K349" s="14">
        <v>0</v>
      </c>
      <c r="L349" s="14">
        <v>0.19</v>
      </c>
      <c r="M349" s="14">
        <v>0.54</v>
      </c>
      <c r="N349" s="14">
        <v>0.16</v>
      </c>
      <c r="O349" s="14">
        <v>0</v>
      </c>
      <c r="P349" s="14">
        <v>0.1</v>
      </c>
      <c r="Q349" s="14">
        <v>0.04</v>
      </c>
      <c r="R349" s="14">
        <v>0</v>
      </c>
      <c r="S349" s="14">
        <v>0</v>
      </c>
      <c r="T349" s="14">
        <v>0</v>
      </c>
      <c r="U349" s="14">
        <v>0.43</v>
      </c>
      <c r="V349" s="14">
        <f t="shared" si="18"/>
        <v>2.61</v>
      </c>
      <c r="W349" s="42">
        <v>2.03</v>
      </c>
      <c r="X349" s="14">
        <v>0</v>
      </c>
      <c r="Y349" s="14">
        <v>0.92</v>
      </c>
      <c r="Z349" s="14">
        <v>0.34</v>
      </c>
      <c r="AA349" s="14">
        <v>1.64</v>
      </c>
      <c r="AB349" s="14">
        <v>0</v>
      </c>
      <c r="AC349" s="14">
        <v>0</v>
      </c>
      <c r="AD349" s="14">
        <v>0</v>
      </c>
      <c r="AE349" s="15">
        <f>C349-(D349+E349+F349+H349+J349+L349+M349+N349+O349+P349+Q349+R349+S349+T349+U349+V349+Y349+Z349+AA349+AB349+I349+X349+AC349+K349+AD349)</f>
        <v>-0.004999999999999005</v>
      </c>
      <c r="AF349" s="16" t="e">
        <f>#REF!+AE349</f>
        <v>#REF!</v>
      </c>
      <c r="AG349" s="17">
        <f>C349-SUM(D349:AE349)+G349+W349</f>
        <v>0</v>
      </c>
      <c r="AH349" s="13">
        <v>3.75</v>
      </c>
      <c r="AJ349" s="1" t="e">
        <f>(C349+#REF!)*#REF!</f>
        <v>#REF!</v>
      </c>
    </row>
    <row r="350" spans="1:44" ht="15">
      <c r="A350" s="11">
        <v>347</v>
      </c>
      <c r="B350" s="41" t="s">
        <v>380</v>
      </c>
      <c r="C350" s="14">
        <v>19.91</v>
      </c>
      <c r="D350" s="14">
        <v>1.41</v>
      </c>
      <c r="E350" s="14">
        <v>0.34</v>
      </c>
      <c r="F350" s="14">
        <v>0</v>
      </c>
      <c r="G350" s="42">
        <v>0.58</v>
      </c>
      <c r="H350" s="14">
        <v>4.51</v>
      </c>
      <c r="I350" s="14">
        <v>0</v>
      </c>
      <c r="J350" s="14">
        <v>0.79</v>
      </c>
      <c r="K350" s="14">
        <v>0.24</v>
      </c>
      <c r="L350" s="14">
        <v>0.19</v>
      </c>
      <c r="M350" s="14">
        <v>0.54</v>
      </c>
      <c r="N350" s="14">
        <v>0.16</v>
      </c>
      <c r="O350" s="14">
        <v>0</v>
      </c>
      <c r="P350" s="14">
        <v>0.1</v>
      </c>
      <c r="Q350" s="14">
        <v>0.04</v>
      </c>
      <c r="R350" s="14">
        <v>2.44</v>
      </c>
      <c r="S350" s="14">
        <v>0</v>
      </c>
      <c r="T350" s="14">
        <v>0.05</v>
      </c>
      <c r="U350" s="14">
        <v>0.65</v>
      </c>
      <c r="V350" s="14">
        <f t="shared" si="18"/>
        <v>2.61</v>
      </c>
      <c r="W350" s="42">
        <v>2.03</v>
      </c>
      <c r="X350" s="14">
        <v>0</v>
      </c>
      <c r="Y350" s="14">
        <v>1.22</v>
      </c>
      <c r="Z350" s="14">
        <v>0.34</v>
      </c>
      <c r="AA350" s="14">
        <v>2.2</v>
      </c>
      <c r="AB350" s="14">
        <v>0</v>
      </c>
      <c r="AC350" s="14">
        <v>0.02</v>
      </c>
      <c r="AD350" s="14">
        <v>0</v>
      </c>
      <c r="AE350" s="15">
        <f>C350-(D350+E350+F350+H350+J350+L350+M350+N350+O350+P350+Q350+R350+S350+T350+U350+V350+Y350+Z350+AA350+AB350+I350+X350+AC350+K350+AD350)</f>
        <v>2.0600000000000023</v>
      </c>
      <c r="AF350" s="16" t="e">
        <f>#REF!+AE350</f>
        <v>#REF!</v>
      </c>
      <c r="AG350" s="17">
        <f>C350-SUM(D350:AE350)+G350+W350</f>
        <v>0</v>
      </c>
      <c r="AH350" s="13">
        <v>4.51</v>
      </c>
      <c r="AJ350" s="1" t="e">
        <f>(C350+#REF!)*#REF!</f>
        <v>#REF!</v>
      </c>
      <c r="AK350" s="3"/>
      <c r="AL350" s="3"/>
      <c r="AM350" s="3"/>
      <c r="AN350" s="3"/>
      <c r="AO350" s="3"/>
      <c r="AP350" s="3"/>
      <c r="AQ350" s="3"/>
      <c r="AR350" s="3"/>
    </row>
    <row r="351" spans="1:36" ht="15">
      <c r="A351" s="11">
        <v>348</v>
      </c>
      <c r="B351" s="41" t="s">
        <v>381</v>
      </c>
      <c r="C351" s="14">
        <v>12.57</v>
      </c>
      <c r="D351" s="14">
        <v>1.07</v>
      </c>
      <c r="E351" s="14">
        <v>0.34</v>
      </c>
      <c r="F351" s="14">
        <v>0</v>
      </c>
      <c r="G351" s="42">
        <v>0.58</v>
      </c>
      <c r="H351" s="14">
        <f>AH351-AH351*2%</f>
        <v>3.675</v>
      </c>
      <c r="I351" s="14">
        <v>0.3</v>
      </c>
      <c r="J351" s="14">
        <v>0.75</v>
      </c>
      <c r="K351" s="14">
        <v>0</v>
      </c>
      <c r="L351" s="14">
        <v>0.19</v>
      </c>
      <c r="M351" s="14">
        <v>0</v>
      </c>
      <c r="N351" s="14">
        <v>0.16</v>
      </c>
      <c r="O351" s="14">
        <v>0</v>
      </c>
      <c r="P351" s="14">
        <v>0.1</v>
      </c>
      <c r="Q351" s="14">
        <v>0.04</v>
      </c>
      <c r="R351" s="14">
        <v>0</v>
      </c>
      <c r="S351" s="14">
        <v>0</v>
      </c>
      <c r="T351" s="14">
        <v>0</v>
      </c>
      <c r="U351" s="14">
        <v>0.43</v>
      </c>
      <c r="V351" s="14">
        <f t="shared" si="18"/>
        <v>2.61</v>
      </c>
      <c r="W351" s="42">
        <v>2.03</v>
      </c>
      <c r="X351" s="14">
        <v>0</v>
      </c>
      <c r="Y351" s="14">
        <v>0.92</v>
      </c>
      <c r="Z351" s="14">
        <v>0.34</v>
      </c>
      <c r="AA351" s="14">
        <v>1.64</v>
      </c>
      <c r="AB351" s="14">
        <v>0</v>
      </c>
      <c r="AC351" s="14">
        <v>0</v>
      </c>
      <c r="AD351" s="14">
        <v>0</v>
      </c>
      <c r="AE351" s="15">
        <f>C351-(D351+E351+F351+H351+J351+L351+M351+N351+O351+P351+Q351+R351+S351+T351+U351+V351+Y351+Z351+AA351+AB351+I351+X351+AC351+K351+AD351)</f>
        <v>0.004999999999999005</v>
      </c>
      <c r="AF351" s="16" t="e">
        <f>#REF!+AE351</f>
        <v>#REF!</v>
      </c>
      <c r="AG351" s="17">
        <f>C351-SUM(D351:AE351)+G351+W351</f>
        <v>0</v>
      </c>
      <c r="AH351" s="13">
        <v>3.75</v>
      </c>
      <c r="AJ351" s="1" t="e">
        <f>(C351+#REF!)*#REF!</f>
        <v>#REF!</v>
      </c>
    </row>
    <row r="352" spans="1:44" ht="15">
      <c r="A352" s="11">
        <v>349</v>
      </c>
      <c r="B352" s="41" t="s">
        <v>382</v>
      </c>
      <c r="C352" s="14">
        <v>19.46</v>
      </c>
      <c r="D352" s="14">
        <v>1.41</v>
      </c>
      <c r="E352" s="14">
        <v>0.34</v>
      </c>
      <c r="F352" s="14">
        <v>0</v>
      </c>
      <c r="G352" s="42">
        <v>0.58</v>
      </c>
      <c r="H352" s="14">
        <v>4.51</v>
      </c>
      <c r="I352" s="14">
        <v>0</v>
      </c>
      <c r="J352" s="14">
        <v>0.51</v>
      </c>
      <c r="K352" s="14">
        <v>0.13</v>
      </c>
      <c r="L352" s="14">
        <v>0.19</v>
      </c>
      <c r="M352" s="14">
        <v>0.54</v>
      </c>
      <c r="N352" s="14">
        <v>0.16</v>
      </c>
      <c r="O352" s="14">
        <v>0</v>
      </c>
      <c r="P352" s="14">
        <v>0.1</v>
      </c>
      <c r="Q352" s="14">
        <v>0.04</v>
      </c>
      <c r="R352" s="14">
        <v>2.38</v>
      </c>
      <c r="S352" s="14">
        <v>0</v>
      </c>
      <c r="T352" s="14">
        <v>0.05</v>
      </c>
      <c r="U352" s="14">
        <v>0.65</v>
      </c>
      <c r="V352" s="14">
        <f t="shared" si="18"/>
        <v>2.61</v>
      </c>
      <c r="W352" s="42">
        <v>2.03</v>
      </c>
      <c r="X352" s="14">
        <v>0</v>
      </c>
      <c r="Y352" s="14">
        <v>1.22</v>
      </c>
      <c r="Z352" s="14">
        <v>0.34</v>
      </c>
      <c r="AA352" s="14">
        <v>2.2</v>
      </c>
      <c r="AB352" s="14">
        <v>0</v>
      </c>
      <c r="AC352" s="14">
        <v>0.02</v>
      </c>
      <c r="AD352" s="14">
        <v>0</v>
      </c>
      <c r="AE352" s="15">
        <f>C352-(D352+E352+F352+H352+J352+L352+M352+N352+O352+P352+Q352+R352+S352+T352+U352+V352+Y352+Z352+AA352+AB352+I352+X352+AC352+K352+AD352)</f>
        <v>2.0600000000000023</v>
      </c>
      <c r="AF352" s="16" t="e">
        <f>#REF!+AE352</f>
        <v>#REF!</v>
      </c>
      <c r="AG352" s="17">
        <f>C352-SUM(D352:AE352)+G352+W352</f>
        <v>0</v>
      </c>
      <c r="AH352" s="13">
        <v>4.51</v>
      </c>
      <c r="AJ352" s="1" t="e">
        <f>(C352+#REF!)*#REF!</f>
        <v>#REF!</v>
      </c>
      <c r="AK352" s="3"/>
      <c r="AL352" s="3"/>
      <c r="AM352" s="3"/>
      <c r="AN352" s="3"/>
      <c r="AO352" s="3"/>
      <c r="AP352" s="3"/>
      <c r="AQ352" s="3"/>
      <c r="AR352" s="3"/>
    </row>
    <row r="353" spans="1:36" ht="15">
      <c r="A353" s="11">
        <v>350</v>
      </c>
      <c r="B353" s="41" t="s">
        <v>383</v>
      </c>
      <c r="C353" s="14">
        <v>13.23</v>
      </c>
      <c r="D353" s="14">
        <v>1.36</v>
      </c>
      <c r="E353" s="14">
        <v>0.34</v>
      </c>
      <c r="F353" s="14">
        <v>0</v>
      </c>
      <c r="G353" s="42">
        <v>0.58</v>
      </c>
      <c r="H353" s="14">
        <f aca="true" t="shared" si="20" ref="H353:H359">AH353-AH353*2%</f>
        <v>2.9694</v>
      </c>
      <c r="I353" s="14">
        <v>0</v>
      </c>
      <c r="J353" s="14">
        <v>0.45</v>
      </c>
      <c r="K353" s="14">
        <v>0</v>
      </c>
      <c r="L353" s="14">
        <v>0.19</v>
      </c>
      <c r="M353" s="14">
        <v>0</v>
      </c>
      <c r="N353" s="14">
        <v>0.16</v>
      </c>
      <c r="O353" s="14">
        <v>0</v>
      </c>
      <c r="P353" s="14">
        <v>0.1</v>
      </c>
      <c r="Q353" s="14">
        <v>0.04</v>
      </c>
      <c r="R353" s="14">
        <v>0</v>
      </c>
      <c r="S353" s="14">
        <v>0</v>
      </c>
      <c r="T353" s="14">
        <v>0</v>
      </c>
      <c r="U353" s="14">
        <v>0.43</v>
      </c>
      <c r="V353" s="14">
        <f t="shared" si="18"/>
        <v>2.61</v>
      </c>
      <c r="W353" s="42">
        <v>2.03</v>
      </c>
      <c r="X353" s="14">
        <v>0</v>
      </c>
      <c r="Y353" s="14">
        <v>0.92</v>
      </c>
      <c r="Z353" s="14">
        <v>0.34</v>
      </c>
      <c r="AA353" s="14">
        <v>1.64</v>
      </c>
      <c r="AB353" s="14">
        <v>0</v>
      </c>
      <c r="AC353" s="14">
        <v>0</v>
      </c>
      <c r="AD353" s="14">
        <v>0</v>
      </c>
      <c r="AE353" s="15">
        <f>C353-(D353+E353+F353+H353+J353+L353+M353+N353+O353+P353+Q353+R353+S353+T353+U353+V353+Y353+Z353+AA353+AB353+I353+X353+AC353+K353+AD353)</f>
        <v>1.6806</v>
      </c>
      <c r="AF353" s="16" t="e">
        <f>#REF!+AE353</f>
        <v>#REF!</v>
      </c>
      <c r="AG353" s="17">
        <f>C353-SUM(D353:AE353)+G353+W353</f>
        <v>0</v>
      </c>
      <c r="AH353" s="13">
        <v>3.03</v>
      </c>
      <c r="AJ353" s="1" t="e">
        <f>(C353+#REF!)*#REF!</f>
        <v>#REF!</v>
      </c>
    </row>
    <row r="354" spans="1:36" ht="15">
      <c r="A354" s="11">
        <v>351</v>
      </c>
      <c r="B354" s="41" t="s">
        <v>384</v>
      </c>
      <c r="C354" s="14">
        <v>12.57</v>
      </c>
      <c r="D354" s="14">
        <v>1.07</v>
      </c>
      <c r="E354" s="14">
        <v>0.34</v>
      </c>
      <c r="F354" s="14">
        <v>0</v>
      </c>
      <c r="G354" s="42">
        <v>0.58</v>
      </c>
      <c r="H354" s="14">
        <f t="shared" si="20"/>
        <v>3.675</v>
      </c>
      <c r="I354" s="14">
        <v>0.3</v>
      </c>
      <c r="J354" s="14">
        <v>0.75</v>
      </c>
      <c r="K354" s="14">
        <v>0</v>
      </c>
      <c r="L354" s="14">
        <v>0.19</v>
      </c>
      <c r="M354" s="14">
        <v>0</v>
      </c>
      <c r="N354" s="14">
        <v>0.16</v>
      </c>
      <c r="O354" s="14">
        <v>0</v>
      </c>
      <c r="P354" s="14">
        <v>0.1</v>
      </c>
      <c r="Q354" s="14">
        <v>0.04</v>
      </c>
      <c r="R354" s="14">
        <v>0</v>
      </c>
      <c r="S354" s="14">
        <v>0</v>
      </c>
      <c r="T354" s="14">
        <v>0</v>
      </c>
      <c r="U354" s="14">
        <v>0.43</v>
      </c>
      <c r="V354" s="14">
        <f t="shared" si="18"/>
        <v>2.61</v>
      </c>
      <c r="W354" s="42">
        <v>2.03</v>
      </c>
      <c r="X354" s="14">
        <v>0</v>
      </c>
      <c r="Y354" s="14">
        <v>0.92</v>
      </c>
      <c r="Z354" s="14">
        <v>0.34</v>
      </c>
      <c r="AA354" s="14">
        <v>1.64</v>
      </c>
      <c r="AB354" s="14">
        <v>0</v>
      </c>
      <c r="AC354" s="14">
        <v>0</v>
      </c>
      <c r="AD354" s="14">
        <v>0</v>
      </c>
      <c r="AE354" s="15">
        <f>C354-(D354+E354+F354+H354+J354+L354+M354+N354+O354+P354+Q354+R354+S354+T354+U354+V354+Y354+Z354+AA354+AB354+I354+X354+AC354+K354+AD354)</f>
        <v>0.004999999999999005</v>
      </c>
      <c r="AF354" s="16" t="e">
        <f>#REF!+AE354</f>
        <v>#REF!</v>
      </c>
      <c r="AG354" s="17">
        <f>C354-SUM(D354:AE354)+G354+W354</f>
        <v>0</v>
      </c>
      <c r="AH354" s="13">
        <v>3.75</v>
      </c>
      <c r="AJ354" s="1" t="e">
        <f>(C354+#REF!)*#REF!</f>
        <v>#REF!</v>
      </c>
    </row>
    <row r="355" spans="1:36" ht="15">
      <c r="A355" s="11">
        <v>352</v>
      </c>
      <c r="B355" s="41" t="s">
        <v>385</v>
      </c>
      <c r="C355" s="14">
        <v>15.55</v>
      </c>
      <c r="D355" s="14">
        <v>1.77</v>
      </c>
      <c r="E355" s="14">
        <v>0.34</v>
      </c>
      <c r="F355" s="14">
        <v>1.14</v>
      </c>
      <c r="G355" s="42">
        <v>0</v>
      </c>
      <c r="H355" s="14">
        <f t="shared" si="20"/>
        <v>3.0772</v>
      </c>
      <c r="I355" s="14">
        <v>1.08</v>
      </c>
      <c r="J355" s="14">
        <v>1.36</v>
      </c>
      <c r="K355" s="14">
        <v>0</v>
      </c>
      <c r="L355" s="14">
        <v>0.19</v>
      </c>
      <c r="M355" s="14">
        <v>0.54</v>
      </c>
      <c r="N355" s="14">
        <v>0.16</v>
      </c>
      <c r="O355" s="14">
        <v>0</v>
      </c>
      <c r="P355" s="14">
        <v>0.1</v>
      </c>
      <c r="Q355" s="14">
        <v>0.04</v>
      </c>
      <c r="R355" s="14">
        <v>0</v>
      </c>
      <c r="S355" s="14">
        <v>0</v>
      </c>
      <c r="T355" s="14">
        <v>0</v>
      </c>
      <c r="U355" s="14">
        <v>0.55</v>
      </c>
      <c r="V355" s="14">
        <f t="shared" si="18"/>
        <v>1.63</v>
      </c>
      <c r="W355" s="42">
        <v>1.63</v>
      </c>
      <c r="X355" s="14">
        <f>'[1]КГМ'!K391</f>
        <v>0.5080562239273855</v>
      </c>
      <c r="Y355" s="14">
        <v>1.08</v>
      </c>
      <c r="Z355" s="14">
        <v>0.34</v>
      </c>
      <c r="AA355" s="14">
        <v>1.64</v>
      </c>
      <c r="AB355" s="14">
        <v>0</v>
      </c>
      <c r="AC355" s="14">
        <v>0</v>
      </c>
      <c r="AD355" s="14">
        <v>0</v>
      </c>
      <c r="AE355" s="15">
        <f>C355-(D355+E355+F355+H355+J355+L355+M355+N355+O355+P355+Q355+R355+S355+T355+U355+V355+Y355+Z355+AA355+AB355+I355+X355+AC355+K355+AD355)</f>
        <v>0.00474377607261367</v>
      </c>
      <c r="AF355" s="16" t="e">
        <f>#REF!+AE355</f>
        <v>#REF!</v>
      </c>
      <c r="AG355" s="17">
        <f>C355-SUM(D355:AE355)+G355+W355</f>
        <v>0</v>
      </c>
      <c r="AH355" s="13">
        <v>3.14</v>
      </c>
      <c r="AJ355" s="1" t="e">
        <f>(C355+#REF!)*#REF!</f>
        <v>#REF!</v>
      </c>
    </row>
    <row r="356" spans="1:36" ht="15">
      <c r="A356" s="11">
        <v>353</v>
      </c>
      <c r="B356" s="41" t="s">
        <v>386</v>
      </c>
      <c r="C356" s="14">
        <v>12.57</v>
      </c>
      <c r="D356" s="14">
        <v>0.84</v>
      </c>
      <c r="E356" s="14">
        <v>0.34</v>
      </c>
      <c r="F356" s="14">
        <v>0</v>
      </c>
      <c r="G356" s="42">
        <v>0.58</v>
      </c>
      <c r="H356" s="14">
        <f t="shared" si="20"/>
        <v>3.675</v>
      </c>
      <c r="I356" s="14">
        <v>0</v>
      </c>
      <c r="J356" s="14">
        <v>0.75</v>
      </c>
      <c r="K356" s="14">
        <v>0</v>
      </c>
      <c r="L356" s="14">
        <v>0.19</v>
      </c>
      <c r="M356" s="14">
        <v>0.54</v>
      </c>
      <c r="N356" s="14">
        <v>0.16</v>
      </c>
      <c r="O356" s="14">
        <v>0</v>
      </c>
      <c r="P356" s="14">
        <v>0.1</v>
      </c>
      <c r="Q356" s="14">
        <v>0.04</v>
      </c>
      <c r="R356" s="14">
        <v>0</v>
      </c>
      <c r="S356" s="14">
        <v>0</v>
      </c>
      <c r="T356" s="14">
        <v>0</v>
      </c>
      <c r="U356" s="14">
        <v>0.43</v>
      </c>
      <c r="V356" s="14">
        <f t="shared" si="18"/>
        <v>2.61</v>
      </c>
      <c r="W356" s="42">
        <v>2.03</v>
      </c>
      <c r="X356" s="14">
        <v>0</v>
      </c>
      <c r="Y356" s="14">
        <v>0.92</v>
      </c>
      <c r="Z356" s="14">
        <v>0.34</v>
      </c>
      <c r="AA356" s="14">
        <v>1.64</v>
      </c>
      <c r="AB356" s="14">
        <v>0</v>
      </c>
      <c r="AC356" s="14">
        <v>0</v>
      </c>
      <c r="AD356" s="14">
        <v>0</v>
      </c>
      <c r="AE356" s="15">
        <f>C356-(D356+E356+F356+H356+J356+L356+M356+N356+O356+P356+Q356+R356+S356+T356+U356+V356+Y356+Z356+AA356+AB356+I356+X356+AC356+K356+AD356)</f>
        <v>-0.004999999999999005</v>
      </c>
      <c r="AF356" s="16" t="e">
        <f>#REF!+AE356</f>
        <v>#REF!</v>
      </c>
      <c r="AG356" s="17">
        <f>C356-SUM(D356:AE356)+G356+W356</f>
        <v>0</v>
      </c>
      <c r="AH356" s="13">
        <v>3.75</v>
      </c>
      <c r="AJ356" s="1" t="e">
        <f>(C356+#REF!)*#REF!</f>
        <v>#REF!</v>
      </c>
    </row>
    <row r="357" spans="1:36" ht="15">
      <c r="A357" s="11">
        <v>354</v>
      </c>
      <c r="B357" s="41" t="s">
        <v>387</v>
      </c>
      <c r="C357" s="14">
        <v>12.57</v>
      </c>
      <c r="D357" s="14">
        <v>0.84</v>
      </c>
      <c r="E357" s="14">
        <v>0.34</v>
      </c>
      <c r="F357" s="14">
        <v>0</v>
      </c>
      <c r="G357" s="42">
        <v>0.58</v>
      </c>
      <c r="H357" s="14">
        <f t="shared" si="20"/>
        <v>3.675</v>
      </c>
      <c r="I357" s="14">
        <v>0</v>
      </c>
      <c r="J357" s="14">
        <v>0.75</v>
      </c>
      <c r="K357" s="14">
        <v>0</v>
      </c>
      <c r="L357" s="14">
        <v>0.19</v>
      </c>
      <c r="M357" s="14">
        <v>0.54</v>
      </c>
      <c r="N357" s="14">
        <v>0.16</v>
      </c>
      <c r="O357" s="14">
        <v>0</v>
      </c>
      <c r="P357" s="14">
        <v>0.1</v>
      </c>
      <c r="Q357" s="14">
        <v>0.04</v>
      </c>
      <c r="R357" s="14">
        <v>0</v>
      </c>
      <c r="S357" s="14">
        <v>0</v>
      </c>
      <c r="T357" s="14">
        <v>0</v>
      </c>
      <c r="U357" s="14">
        <v>0.43</v>
      </c>
      <c r="V357" s="14">
        <f t="shared" si="18"/>
        <v>2.61</v>
      </c>
      <c r="W357" s="42">
        <v>2.03</v>
      </c>
      <c r="X357" s="14">
        <v>0</v>
      </c>
      <c r="Y357" s="14">
        <v>0.92</v>
      </c>
      <c r="Z357" s="14">
        <v>0.34</v>
      </c>
      <c r="AA357" s="14">
        <v>1.64</v>
      </c>
      <c r="AB357" s="14">
        <v>0</v>
      </c>
      <c r="AC357" s="14">
        <v>0</v>
      </c>
      <c r="AD357" s="14">
        <v>0</v>
      </c>
      <c r="AE357" s="15">
        <f>C357-(D357+E357+F357+H357+J357+L357+M357+N357+O357+P357+Q357+R357+S357+T357+U357+V357+Y357+Z357+AA357+AB357+I357+X357+AC357+K357+AD357)</f>
        <v>-0.004999999999999005</v>
      </c>
      <c r="AF357" s="16" t="e">
        <f>#REF!+AE357</f>
        <v>#REF!</v>
      </c>
      <c r="AG357" s="17">
        <f>C357-SUM(D357:AE357)+G357+W357</f>
        <v>0</v>
      </c>
      <c r="AH357" s="13">
        <v>3.75</v>
      </c>
      <c r="AJ357" s="1" t="e">
        <f>(C357+#REF!)*#REF!</f>
        <v>#REF!</v>
      </c>
    </row>
    <row r="358" spans="1:36" ht="15">
      <c r="A358" s="11">
        <v>355</v>
      </c>
      <c r="B358" s="41" t="s">
        <v>388</v>
      </c>
      <c r="C358" s="14">
        <v>15.55</v>
      </c>
      <c r="D358" s="14">
        <v>1.78</v>
      </c>
      <c r="E358" s="14">
        <v>0.34</v>
      </c>
      <c r="F358" s="14">
        <v>1.14</v>
      </c>
      <c r="G358" s="42">
        <v>0</v>
      </c>
      <c r="H358" s="14">
        <f t="shared" si="20"/>
        <v>3.0772</v>
      </c>
      <c r="I358" s="14">
        <v>1.14</v>
      </c>
      <c r="J358" s="14">
        <v>1.36</v>
      </c>
      <c r="K358" s="14">
        <v>0</v>
      </c>
      <c r="L358" s="14">
        <v>0.19</v>
      </c>
      <c r="M358" s="14">
        <v>0.54</v>
      </c>
      <c r="N358" s="14">
        <v>0.16</v>
      </c>
      <c r="O358" s="14">
        <v>0</v>
      </c>
      <c r="P358" s="14">
        <v>0.1</v>
      </c>
      <c r="Q358" s="14">
        <v>0.04</v>
      </c>
      <c r="R358" s="14">
        <v>0</v>
      </c>
      <c r="S358" s="14">
        <v>0</v>
      </c>
      <c r="T358" s="14">
        <v>0</v>
      </c>
      <c r="U358" s="14">
        <v>0.55</v>
      </c>
      <c r="V358" s="14">
        <f t="shared" si="18"/>
        <v>1.63</v>
      </c>
      <c r="W358" s="42">
        <v>1.63</v>
      </c>
      <c r="X358" s="14">
        <f>'[1]КГМ'!K394</f>
        <v>0.4462920876981384</v>
      </c>
      <c r="Y358" s="14">
        <v>1.08</v>
      </c>
      <c r="Z358" s="14">
        <v>0.34</v>
      </c>
      <c r="AA358" s="14">
        <v>1.64</v>
      </c>
      <c r="AB358" s="14">
        <v>0</v>
      </c>
      <c r="AC358" s="14">
        <v>0</v>
      </c>
      <c r="AD358" s="14">
        <v>0</v>
      </c>
      <c r="AE358" s="15">
        <f>C358-(D358+E358+F358+H358+J358+L358+M358+N358+O358+P358+Q358+R358+S358+T358+U358+V358+Y358+Z358+AA358+AB358+I358+X358+AC358+K358+AD358)</f>
        <v>-0.0034920876981381355</v>
      </c>
      <c r="AF358" s="16" t="e">
        <f>#REF!+AE358</f>
        <v>#REF!</v>
      </c>
      <c r="AG358" s="17">
        <f>C358-SUM(D358:AE358)+G358+W358</f>
        <v>0</v>
      </c>
      <c r="AH358" s="13">
        <v>3.14</v>
      </c>
      <c r="AJ358" s="1" t="e">
        <f>(C358+#REF!)*#REF!</f>
        <v>#REF!</v>
      </c>
    </row>
    <row r="359" spans="1:56" s="19" customFormat="1" ht="15">
      <c r="A359" s="11">
        <v>356</v>
      </c>
      <c r="B359" s="41" t="s">
        <v>389</v>
      </c>
      <c r="C359" s="14">
        <v>14.19</v>
      </c>
      <c r="D359" s="14">
        <v>1.06</v>
      </c>
      <c r="E359" s="14">
        <v>0.34</v>
      </c>
      <c r="F359" s="14">
        <v>0</v>
      </c>
      <c r="G359" s="42">
        <v>0.58</v>
      </c>
      <c r="H359" s="14">
        <f t="shared" si="20"/>
        <v>2.9596</v>
      </c>
      <c r="I359" s="14">
        <v>0</v>
      </c>
      <c r="J359" s="14">
        <v>0.7</v>
      </c>
      <c r="K359" s="14">
        <v>0</v>
      </c>
      <c r="L359" s="14">
        <v>0.19</v>
      </c>
      <c r="M359" s="14">
        <v>0.54</v>
      </c>
      <c r="N359" s="14">
        <v>0.16</v>
      </c>
      <c r="O359" s="14">
        <v>0</v>
      </c>
      <c r="P359" s="14">
        <v>0.1</v>
      </c>
      <c r="Q359" s="14">
        <v>0.04</v>
      </c>
      <c r="R359" s="14">
        <v>0</v>
      </c>
      <c r="S359" s="14">
        <v>0</v>
      </c>
      <c r="T359" s="14">
        <v>0</v>
      </c>
      <c r="U359" s="14">
        <v>0.43</v>
      </c>
      <c r="V359" s="14">
        <f t="shared" si="18"/>
        <v>2.61</v>
      </c>
      <c r="W359" s="42">
        <v>2.03</v>
      </c>
      <c r="X359" s="14">
        <v>0</v>
      </c>
      <c r="Y359" s="14">
        <v>0.92</v>
      </c>
      <c r="Z359" s="14">
        <v>0.34</v>
      </c>
      <c r="AA359" s="14">
        <v>1.64</v>
      </c>
      <c r="AB359" s="14">
        <v>0</v>
      </c>
      <c r="AC359" s="14">
        <v>0</v>
      </c>
      <c r="AD359" s="14">
        <v>0</v>
      </c>
      <c r="AE359" s="15">
        <f>C359-(D359+E359+F359+H359+J359+L359+M359+N359+O359+P359+Q359+R359+S359+T359+U359+V359+Y359+Z359+AA359+AB359+I359+X359+AC359+K359+AD359)</f>
        <v>2.160399999999999</v>
      </c>
      <c r="AF359" s="16" t="e">
        <f>#REF!+AE359</f>
        <v>#REF!</v>
      </c>
      <c r="AG359" s="17">
        <f>C359-SUM(D359:AE359)+G359+W359</f>
        <v>0</v>
      </c>
      <c r="AH359" s="13">
        <v>3.02</v>
      </c>
      <c r="AI359" s="1"/>
      <c r="AJ359" s="1" t="e">
        <f>(C359+#REF!)*#REF!</f>
        <v>#REF!</v>
      </c>
      <c r="AK359" s="1"/>
      <c r="AL359" s="1"/>
      <c r="AM359" s="1"/>
      <c r="AN359" s="1"/>
      <c r="AO359" s="1"/>
      <c r="AP359" s="1"/>
      <c r="AQ359" s="1"/>
      <c r="AR359" s="1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</row>
    <row r="360" spans="1:56" s="19" customFormat="1" ht="15">
      <c r="A360" s="11">
        <v>357</v>
      </c>
      <c r="B360" s="41" t="s">
        <v>390</v>
      </c>
      <c r="C360" s="14">
        <v>16.59</v>
      </c>
      <c r="D360" s="14">
        <v>1.71</v>
      </c>
      <c r="E360" s="14">
        <v>0.34</v>
      </c>
      <c r="F360" s="14">
        <v>0</v>
      </c>
      <c r="G360" s="42">
        <v>0.58</v>
      </c>
      <c r="H360" s="14">
        <v>4.22</v>
      </c>
      <c r="I360" s="14">
        <v>0</v>
      </c>
      <c r="J360" s="14">
        <v>0.75</v>
      </c>
      <c r="K360" s="14">
        <v>0.08</v>
      </c>
      <c r="L360" s="14">
        <v>0.19</v>
      </c>
      <c r="M360" s="14">
        <v>0</v>
      </c>
      <c r="N360" s="14">
        <v>0.16</v>
      </c>
      <c r="O360" s="14">
        <v>0</v>
      </c>
      <c r="P360" s="14">
        <v>0.1</v>
      </c>
      <c r="Q360" s="14">
        <v>0.04</v>
      </c>
      <c r="R360" s="14">
        <v>0</v>
      </c>
      <c r="S360" s="14">
        <v>0</v>
      </c>
      <c r="T360" s="14">
        <v>0</v>
      </c>
      <c r="U360" s="14">
        <v>0.43</v>
      </c>
      <c r="V360" s="14">
        <f t="shared" si="18"/>
        <v>2.61</v>
      </c>
      <c r="W360" s="42">
        <v>2.03</v>
      </c>
      <c r="X360" s="14">
        <v>0</v>
      </c>
      <c r="Y360" s="14">
        <v>0.92</v>
      </c>
      <c r="Z360" s="14">
        <v>0.34</v>
      </c>
      <c r="AA360" s="14">
        <v>1.64</v>
      </c>
      <c r="AB360" s="14">
        <v>0</v>
      </c>
      <c r="AC360" s="14">
        <v>0</v>
      </c>
      <c r="AD360" s="14">
        <v>0</v>
      </c>
      <c r="AE360" s="15">
        <f>C360-(D360+E360+F360+H360+J360+L360+M360+N360+O360+P360+Q360+R360+S360+T360+U360+V360+Y360+Z360+AA360+AB360+I360+X360+AC360+K360+AD360)</f>
        <v>3.0600000000000005</v>
      </c>
      <c r="AF360" s="16" t="e">
        <f>#REF!+AE360</f>
        <v>#REF!</v>
      </c>
      <c r="AG360" s="17">
        <f>C360-SUM(D360:AE360)+G360+W360</f>
        <v>3.9968028886505635E-15</v>
      </c>
      <c r="AH360" s="13">
        <v>4.22</v>
      </c>
      <c r="AI360" s="1"/>
      <c r="AJ360" s="1" t="e">
        <f>(C360+#REF!)*#REF!</f>
        <v>#REF!</v>
      </c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</row>
    <row r="361" spans="1:56" s="19" customFormat="1" ht="15">
      <c r="A361" s="11">
        <v>358</v>
      </c>
      <c r="B361" s="41" t="s">
        <v>391</v>
      </c>
      <c r="C361" s="14">
        <v>19.34</v>
      </c>
      <c r="D361" s="14">
        <v>2.95</v>
      </c>
      <c r="E361" s="14">
        <v>0.34</v>
      </c>
      <c r="F361" s="14">
        <v>0</v>
      </c>
      <c r="G361" s="42">
        <v>0.58</v>
      </c>
      <c r="H361" s="14">
        <f>AH361-AH361*2%</f>
        <v>3.2731999999999997</v>
      </c>
      <c r="I361" s="14">
        <v>0</v>
      </c>
      <c r="J361" s="14">
        <v>0.55</v>
      </c>
      <c r="K361" s="14">
        <v>0</v>
      </c>
      <c r="L361" s="14">
        <v>0.19</v>
      </c>
      <c r="M361" s="14">
        <v>0.54</v>
      </c>
      <c r="N361" s="14">
        <v>0.16</v>
      </c>
      <c r="O361" s="14">
        <v>0</v>
      </c>
      <c r="P361" s="14">
        <v>0.1</v>
      </c>
      <c r="Q361" s="14">
        <v>0.04</v>
      </c>
      <c r="R361" s="14">
        <v>0</v>
      </c>
      <c r="S361" s="14">
        <v>0</v>
      </c>
      <c r="T361" s="14">
        <v>0</v>
      </c>
      <c r="U361" s="14">
        <v>0.43</v>
      </c>
      <c r="V361" s="14">
        <f t="shared" si="18"/>
        <v>2.61</v>
      </c>
      <c r="W361" s="42">
        <v>2.03</v>
      </c>
      <c r="X361" s="14">
        <v>0</v>
      </c>
      <c r="Y361" s="14">
        <v>0.92</v>
      </c>
      <c r="Z361" s="14">
        <v>0.34</v>
      </c>
      <c r="AA361" s="14">
        <v>1.64</v>
      </c>
      <c r="AB361" s="14">
        <v>0</v>
      </c>
      <c r="AC361" s="14">
        <v>0</v>
      </c>
      <c r="AD361" s="14">
        <v>0</v>
      </c>
      <c r="AE361" s="15">
        <f>C361-(D361+E361+F361+H361+J361+L361+M361+N361+O361+P361+Q361+R361+S361+T361+U361+V361+Y361+Z361+AA361+AB361+I361+X361+AC361+K361+AD361)</f>
        <v>5.256800000000002</v>
      </c>
      <c r="AF361" s="16" t="e">
        <f>#REF!+AE361</f>
        <v>#REF!</v>
      </c>
      <c r="AG361" s="17">
        <f>C361-SUM(D361:AE361)+G361+W361</f>
        <v>0</v>
      </c>
      <c r="AH361" s="13">
        <v>3.34</v>
      </c>
      <c r="AI361" s="1"/>
      <c r="AJ361" s="1" t="e">
        <f>(C361+#REF!)*#REF!</f>
        <v>#REF!</v>
      </c>
      <c r="AK361" s="1"/>
      <c r="AL361" s="1"/>
      <c r="AM361" s="1"/>
      <c r="AN361" s="1"/>
      <c r="AO361" s="1"/>
      <c r="AP361" s="1"/>
      <c r="AQ361" s="1"/>
      <c r="AR361" s="1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</row>
    <row r="362" spans="1:56" s="19" customFormat="1" ht="15">
      <c r="A362" s="11">
        <v>359</v>
      </c>
      <c r="B362" s="41" t="s">
        <v>392</v>
      </c>
      <c r="C362" s="14">
        <v>12.57</v>
      </c>
      <c r="D362" s="14">
        <v>0.84</v>
      </c>
      <c r="E362" s="14">
        <v>0.34</v>
      </c>
      <c r="F362" s="14">
        <v>0</v>
      </c>
      <c r="G362" s="42">
        <v>0.58</v>
      </c>
      <c r="H362" s="14">
        <f>AH362-AH362*2%</f>
        <v>3.675</v>
      </c>
      <c r="I362" s="14">
        <v>0</v>
      </c>
      <c r="J362" s="14">
        <v>0.75</v>
      </c>
      <c r="K362" s="14">
        <v>0</v>
      </c>
      <c r="L362" s="14">
        <v>0.19</v>
      </c>
      <c r="M362" s="14">
        <v>0.54</v>
      </c>
      <c r="N362" s="14">
        <v>0.16</v>
      </c>
      <c r="O362" s="14">
        <v>0</v>
      </c>
      <c r="P362" s="14">
        <v>0.1</v>
      </c>
      <c r="Q362" s="14">
        <v>0.04</v>
      </c>
      <c r="R362" s="14">
        <v>0</v>
      </c>
      <c r="S362" s="14">
        <v>0</v>
      </c>
      <c r="T362" s="14">
        <v>0</v>
      </c>
      <c r="U362" s="14">
        <v>0.43</v>
      </c>
      <c r="V362" s="14">
        <f t="shared" si="18"/>
        <v>2.61</v>
      </c>
      <c r="W362" s="42">
        <v>2.03</v>
      </c>
      <c r="X362" s="14">
        <v>0</v>
      </c>
      <c r="Y362" s="14">
        <v>0.92</v>
      </c>
      <c r="Z362" s="14">
        <v>0.34</v>
      </c>
      <c r="AA362" s="14">
        <v>1.64</v>
      </c>
      <c r="AB362" s="14">
        <v>0</v>
      </c>
      <c r="AC362" s="14">
        <v>0</v>
      </c>
      <c r="AD362" s="14">
        <v>0</v>
      </c>
      <c r="AE362" s="15">
        <f>C362-(D362+E362+F362+H362+J362+L362+M362+N362+O362+P362+Q362+R362+S362+T362+U362+V362+Y362+Z362+AA362+AB362+I362+X362+AC362+K362+AD362)</f>
        <v>-0.004999999999999005</v>
      </c>
      <c r="AF362" s="16" t="e">
        <f>#REF!+AE362</f>
        <v>#REF!</v>
      </c>
      <c r="AG362" s="17">
        <f>C362-SUM(D362:AE362)+G362+W362</f>
        <v>0</v>
      </c>
      <c r="AH362" s="13">
        <v>3.75</v>
      </c>
      <c r="AI362" s="1"/>
      <c r="AJ362" s="1" t="e">
        <f>(C362+#REF!)*#REF!</f>
        <v>#REF!</v>
      </c>
      <c r="AK362" s="1"/>
      <c r="AL362" s="1"/>
      <c r="AM362" s="1"/>
      <c r="AN362" s="1"/>
      <c r="AO362" s="1"/>
      <c r="AP362" s="1"/>
      <c r="AQ362" s="1"/>
      <c r="AR362" s="1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</row>
    <row r="363" spans="1:56" s="19" customFormat="1" ht="15">
      <c r="A363" s="11">
        <v>360</v>
      </c>
      <c r="B363" s="41" t="s">
        <v>393</v>
      </c>
      <c r="C363" s="14">
        <v>12.57</v>
      </c>
      <c r="D363" s="14">
        <v>0.84</v>
      </c>
      <c r="E363" s="14">
        <v>0.34</v>
      </c>
      <c r="F363" s="14">
        <v>0</v>
      </c>
      <c r="G363" s="42">
        <v>0.58</v>
      </c>
      <c r="H363" s="14">
        <f>AH363-AH363*2%</f>
        <v>3.675</v>
      </c>
      <c r="I363" s="14">
        <v>0</v>
      </c>
      <c r="J363" s="14">
        <v>0.75</v>
      </c>
      <c r="K363" s="14">
        <v>0</v>
      </c>
      <c r="L363" s="14">
        <v>0.19</v>
      </c>
      <c r="M363" s="14">
        <v>0.54</v>
      </c>
      <c r="N363" s="14">
        <v>0.16</v>
      </c>
      <c r="O363" s="14">
        <v>0</v>
      </c>
      <c r="P363" s="14">
        <v>0.1</v>
      </c>
      <c r="Q363" s="14">
        <v>0.04</v>
      </c>
      <c r="R363" s="14">
        <v>0</v>
      </c>
      <c r="S363" s="14">
        <v>0</v>
      </c>
      <c r="T363" s="14">
        <v>0</v>
      </c>
      <c r="U363" s="14">
        <v>0.43</v>
      </c>
      <c r="V363" s="14">
        <f t="shared" si="18"/>
        <v>2.61</v>
      </c>
      <c r="W363" s="42">
        <v>2.03</v>
      </c>
      <c r="X363" s="14">
        <v>0</v>
      </c>
      <c r="Y363" s="14">
        <v>0.92</v>
      </c>
      <c r="Z363" s="14">
        <v>0.34</v>
      </c>
      <c r="AA363" s="14">
        <v>1.64</v>
      </c>
      <c r="AB363" s="14">
        <v>0</v>
      </c>
      <c r="AC363" s="14">
        <v>0</v>
      </c>
      <c r="AD363" s="14">
        <v>0</v>
      </c>
      <c r="AE363" s="15">
        <f>C363-(D363+E363+F363+H363+J363+L363+M363+N363+O363+P363+Q363+R363+S363+T363+U363+V363+Y363+Z363+AA363+AB363+I363+X363+AC363+K363+AD363)</f>
        <v>-0.004999999999999005</v>
      </c>
      <c r="AF363" s="16" t="e">
        <f>#REF!+AE363</f>
        <v>#REF!</v>
      </c>
      <c r="AG363" s="17">
        <f>C363-SUM(D363:AE363)+G363+W363</f>
        <v>0</v>
      </c>
      <c r="AH363" s="13">
        <v>3.75</v>
      </c>
      <c r="AI363" s="1"/>
      <c r="AJ363" s="1" t="e">
        <f>(C363+#REF!)*#REF!</f>
        <v>#REF!</v>
      </c>
      <c r="AK363" s="1"/>
      <c r="AL363" s="1"/>
      <c r="AM363" s="1"/>
      <c r="AN363" s="1"/>
      <c r="AO363" s="1"/>
      <c r="AP363" s="1"/>
      <c r="AQ363" s="1"/>
      <c r="AR363" s="1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</row>
    <row r="364" spans="1:56" s="19" customFormat="1" ht="15">
      <c r="A364" s="11">
        <v>361</v>
      </c>
      <c r="B364" s="41" t="s">
        <v>394</v>
      </c>
      <c r="C364" s="14">
        <v>15</v>
      </c>
      <c r="D364" s="14">
        <v>1.71</v>
      </c>
      <c r="E364" s="14">
        <v>0.34</v>
      </c>
      <c r="F364" s="14">
        <v>0</v>
      </c>
      <c r="G364" s="42">
        <v>0.58</v>
      </c>
      <c r="H364" s="14">
        <v>4</v>
      </c>
      <c r="I364" s="14">
        <v>0</v>
      </c>
      <c r="J364" s="14">
        <v>0.14</v>
      </c>
      <c r="K364" s="14">
        <v>0.03</v>
      </c>
      <c r="L364" s="14">
        <v>0.19</v>
      </c>
      <c r="M364" s="14">
        <v>0.33</v>
      </c>
      <c r="N364" s="14">
        <v>0.16</v>
      </c>
      <c r="O364" s="14">
        <v>0</v>
      </c>
      <c r="P364" s="14">
        <v>0.1</v>
      </c>
      <c r="Q364" s="14">
        <v>0.04</v>
      </c>
      <c r="R364" s="14">
        <v>0</v>
      </c>
      <c r="S364" s="14">
        <v>0</v>
      </c>
      <c r="T364" s="14">
        <v>0</v>
      </c>
      <c r="U364" s="14">
        <v>0.43</v>
      </c>
      <c r="V364" s="14">
        <f t="shared" si="18"/>
        <v>2.61</v>
      </c>
      <c r="W364" s="42">
        <v>2.03</v>
      </c>
      <c r="X364" s="14">
        <v>0</v>
      </c>
      <c r="Y364" s="14">
        <v>0.92</v>
      </c>
      <c r="Z364" s="14">
        <v>0.34</v>
      </c>
      <c r="AA364" s="14">
        <v>1.64</v>
      </c>
      <c r="AB364" s="14">
        <v>0</v>
      </c>
      <c r="AC364" s="14">
        <v>0</v>
      </c>
      <c r="AD364" s="14">
        <v>0</v>
      </c>
      <c r="AE364" s="15">
        <f>C364-(D364+E364+F364+H364+J364+L364+M364+N364+O364+P364+Q364+R364+S364+T364+U364+V364+Y364+Z364+AA364+AB364+I364+X364+AC364+K364+AD364)</f>
        <v>2.0200000000000014</v>
      </c>
      <c r="AF364" s="16" t="e">
        <f>#REF!+AE364</f>
        <v>#REF!</v>
      </c>
      <c r="AG364" s="17">
        <f>C364-SUM(D364:AE364)+G364+W364</f>
        <v>0</v>
      </c>
      <c r="AH364" s="13">
        <v>4</v>
      </c>
      <c r="AI364" s="1"/>
      <c r="AJ364" s="1" t="e">
        <f>(C364+#REF!)*#REF!</f>
        <v>#REF!</v>
      </c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</row>
    <row r="365" spans="1:56" s="19" customFormat="1" ht="15">
      <c r="A365" s="11">
        <v>362</v>
      </c>
      <c r="B365" s="41" t="s">
        <v>395</v>
      </c>
      <c r="C365" s="14">
        <v>18.57</v>
      </c>
      <c r="D365" s="14">
        <v>1.71</v>
      </c>
      <c r="E365" s="14">
        <v>0.34</v>
      </c>
      <c r="F365" s="14">
        <v>0</v>
      </c>
      <c r="G365" s="42">
        <v>0.58</v>
      </c>
      <c r="H365" s="14">
        <v>4.52</v>
      </c>
      <c r="I365" s="14">
        <v>0</v>
      </c>
      <c r="J365" s="14">
        <v>0.75</v>
      </c>
      <c r="K365" s="14">
        <v>0.22</v>
      </c>
      <c r="L365" s="14">
        <v>0.19</v>
      </c>
      <c r="M365" s="14">
        <v>0.54</v>
      </c>
      <c r="N365" s="14">
        <v>0.16</v>
      </c>
      <c r="O365" s="14">
        <v>0</v>
      </c>
      <c r="P365" s="14">
        <v>0.1</v>
      </c>
      <c r="Q365" s="14">
        <v>0.04</v>
      </c>
      <c r="R365" s="14">
        <v>0</v>
      </c>
      <c r="S365" s="14">
        <v>0</v>
      </c>
      <c r="T365" s="14">
        <v>0</v>
      </c>
      <c r="U365" s="14">
        <v>0.43</v>
      </c>
      <c r="V365" s="14">
        <f t="shared" si="18"/>
        <v>2.61</v>
      </c>
      <c r="W365" s="42">
        <v>2.03</v>
      </c>
      <c r="X365" s="14">
        <v>0</v>
      </c>
      <c r="Y365" s="14">
        <v>0.92</v>
      </c>
      <c r="Z365" s="14">
        <v>0.34</v>
      </c>
      <c r="AA365" s="14">
        <v>1.64</v>
      </c>
      <c r="AB365" s="14">
        <v>0</v>
      </c>
      <c r="AC365" s="14">
        <v>0</v>
      </c>
      <c r="AD365" s="14">
        <v>0</v>
      </c>
      <c r="AE365" s="15">
        <f>C365-(D365+E365+F365+H365+J365+L365+M365+N365+O365+P365+Q365+R365+S365+T365+U365+V365+Y365+Z365+AA365+AB365+I365+X365+AC365+K365+AD365)</f>
        <v>4.0600000000000005</v>
      </c>
      <c r="AF365" s="16" t="e">
        <f>#REF!+AE365</f>
        <v>#REF!</v>
      </c>
      <c r="AG365" s="17">
        <f>C365-SUM(D365:AE365)+G365+W365</f>
        <v>7.549516567451064E-15</v>
      </c>
      <c r="AH365" s="13">
        <v>4.52</v>
      </c>
      <c r="AI365" s="1"/>
      <c r="AJ365" s="1" t="e">
        <f>(C365+#REF!)*#REF!</f>
        <v>#REF!</v>
      </c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</row>
    <row r="366" spans="1:56" s="19" customFormat="1" ht="15">
      <c r="A366" s="11">
        <v>363</v>
      </c>
      <c r="B366" s="41" t="s">
        <v>396</v>
      </c>
      <c r="C366" s="14">
        <v>10.27</v>
      </c>
      <c r="D366" s="14">
        <v>0</v>
      </c>
      <c r="E366" s="14">
        <v>0</v>
      </c>
      <c r="F366" s="14">
        <v>0</v>
      </c>
      <c r="G366" s="42">
        <v>0.58</v>
      </c>
      <c r="H366" s="14">
        <f>AH366-AH366*2%</f>
        <v>3.5672</v>
      </c>
      <c r="I366" s="14">
        <v>0.07</v>
      </c>
      <c r="J366" s="14">
        <v>0.45</v>
      </c>
      <c r="K366" s="14">
        <v>0</v>
      </c>
      <c r="L366" s="14">
        <v>0.19</v>
      </c>
      <c r="M366" s="14">
        <v>0</v>
      </c>
      <c r="N366" s="14">
        <v>0.16</v>
      </c>
      <c r="O366" s="14">
        <v>0</v>
      </c>
      <c r="P366" s="14">
        <v>0</v>
      </c>
      <c r="Q366" s="14">
        <v>0.04</v>
      </c>
      <c r="R366" s="14">
        <v>0</v>
      </c>
      <c r="S366" s="14">
        <v>0</v>
      </c>
      <c r="T366" s="14">
        <v>0</v>
      </c>
      <c r="U366" s="14">
        <v>0.35</v>
      </c>
      <c r="V366" s="14">
        <f t="shared" si="18"/>
        <v>2.61</v>
      </c>
      <c r="W366" s="42">
        <v>2.03</v>
      </c>
      <c r="X366" s="14">
        <v>0</v>
      </c>
      <c r="Y366" s="14">
        <v>0.85</v>
      </c>
      <c r="Z366" s="14">
        <v>0.34</v>
      </c>
      <c r="AA366" s="14">
        <v>1.64</v>
      </c>
      <c r="AB366" s="14">
        <v>0</v>
      </c>
      <c r="AC366" s="14">
        <v>0</v>
      </c>
      <c r="AD366" s="14">
        <v>0</v>
      </c>
      <c r="AE366" s="15">
        <f>C366-(D366+E366+F366+H366+J366+L366+M366+N366+O366+P366+Q366+R366+S366+T366+U366+V366+Y366+Z366+AA366+AB366+I366+X366+AC366+K366+AD366)</f>
        <v>0.0027999999999988034</v>
      </c>
      <c r="AF366" s="16" t="e">
        <f>#REF!+AE366</f>
        <v>#REF!</v>
      </c>
      <c r="AG366" s="17">
        <f>C366-SUM(D366:AE366)+G366+W366</f>
        <v>0</v>
      </c>
      <c r="AH366" s="13">
        <v>3.64</v>
      </c>
      <c r="AI366" s="1"/>
      <c r="AJ366" s="1" t="e">
        <f>(C366+#REF!)*#REF!</f>
        <v>#REF!</v>
      </c>
      <c r="AK366" s="1"/>
      <c r="AL366" s="1"/>
      <c r="AM366" s="1"/>
      <c r="AN366" s="1"/>
      <c r="AO366" s="1"/>
      <c r="AP366" s="1"/>
      <c r="AQ366" s="1"/>
      <c r="AR366" s="1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</row>
    <row r="367" spans="1:56" s="19" customFormat="1" ht="15">
      <c r="A367" s="11">
        <v>364</v>
      </c>
      <c r="B367" s="41" t="s">
        <v>397</v>
      </c>
      <c r="C367" s="14">
        <v>15.46</v>
      </c>
      <c r="D367" s="14">
        <v>1.71</v>
      </c>
      <c r="E367" s="14">
        <v>0.34</v>
      </c>
      <c r="F367" s="14">
        <v>0</v>
      </c>
      <c r="G367" s="42">
        <v>0.58</v>
      </c>
      <c r="H367" s="14">
        <v>4.52</v>
      </c>
      <c r="I367" s="14">
        <v>0</v>
      </c>
      <c r="J367" s="14">
        <v>0.75</v>
      </c>
      <c r="K367" s="14">
        <v>0.11</v>
      </c>
      <c r="L367" s="14">
        <v>0.19</v>
      </c>
      <c r="M367" s="14">
        <v>0.54</v>
      </c>
      <c r="N367" s="14">
        <v>0.16</v>
      </c>
      <c r="O367" s="14">
        <v>0</v>
      </c>
      <c r="P367" s="14">
        <v>0.1</v>
      </c>
      <c r="Q367" s="14">
        <v>0.04</v>
      </c>
      <c r="R367" s="14">
        <v>0</v>
      </c>
      <c r="S367" s="14">
        <v>0</v>
      </c>
      <c r="T367" s="14">
        <v>0</v>
      </c>
      <c r="U367" s="14">
        <v>0.43</v>
      </c>
      <c r="V367" s="14">
        <f t="shared" si="18"/>
        <v>2.61</v>
      </c>
      <c r="W367" s="42">
        <v>2.03</v>
      </c>
      <c r="X367" s="14">
        <v>0</v>
      </c>
      <c r="Y367" s="14">
        <v>0.92</v>
      </c>
      <c r="Z367" s="14">
        <v>0.34</v>
      </c>
      <c r="AA367" s="14">
        <v>1.64</v>
      </c>
      <c r="AB367" s="14">
        <v>0</v>
      </c>
      <c r="AC367" s="14">
        <v>0</v>
      </c>
      <c r="AD367" s="14">
        <v>0</v>
      </c>
      <c r="AE367" s="15">
        <f>C367-(D367+E367+F367+H367+J367+L367+M367+N367+O367+P367+Q367+R367+S367+T367+U367+V367+Y367+Z367+AA367+AB367+I367+X367+AC367+K367+AD367)</f>
        <v>1.0600000000000023</v>
      </c>
      <c r="AF367" s="16" t="e">
        <f>#REF!+AE367</f>
        <v>#REF!</v>
      </c>
      <c r="AG367" s="17">
        <f>C367-SUM(D367:AE367)+G367+W367</f>
        <v>3.9968028886505635E-15</v>
      </c>
      <c r="AH367" s="13">
        <v>4.52</v>
      </c>
      <c r="AI367" s="1"/>
      <c r="AJ367" s="1" t="e">
        <f>(C367+#REF!)*#REF!</f>
        <v>#REF!</v>
      </c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</row>
    <row r="368" spans="1:56" s="19" customFormat="1" ht="15">
      <c r="A368" s="11">
        <v>365</v>
      </c>
      <c r="B368" s="41" t="s">
        <v>398</v>
      </c>
      <c r="C368" s="14">
        <v>7.41</v>
      </c>
      <c r="D368" s="14">
        <v>0</v>
      </c>
      <c r="E368" s="14">
        <v>0</v>
      </c>
      <c r="F368" s="14">
        <v>0</v>
      </c>
      <c r="G368" s="42">
        <v>0.58</v>
      </c>
      <c r="H368" s="14">
        <f>AH368-AH368*2%</f>
        <v>1.7444</v>
      </c>
      <c r="I368" s="14">
        <v>0.04</v>
      </c>
      <c r="J368" s="14">
        <v>0.35</v>
      </c>
      <c r="K368" s="14">
        <v>0</v>
      </c>
      <c r="L368" s="14">
        <v>0.19</v>
      </c>
      <c r="M368" s="14">
        <v>0</v>
      </c>
      <c r="N368" s="14">
        <v>0.16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0.12</v>
      </c>
      <c r="V368" s="14">
        <f t="shared" si="18"/>
        <v>2.61</v>
      </c>
      <c r="W368" s="42">
        <v>2.03</v>
      </c>
      <c r="X368" s="14">
        <v>0</v>
      </c>
      <c r="Y368" s="14">
        <v>0.76</v>
      </c>
      <c r="Z368" s="14">
        <v>0.34</v>
      </c>
      <c r="AA368" s="14">
        <v>1.1</v>
      </c>
      <c r="AB368" s="14">
        <v>0</v>
      </c>
      <c r="AC368" s="14">
        <v>0</v>
      </c>
      <c r="AD368" s="14">
        <v>0</v>
      </c>
      <c r="AE368" s="15">
        <f>C368-(D368+E368+F368+H368+J368+L368+M368+N368+O368+P368+Q368+R368+S368+T368+U368+V368+Y368+Z368+AA368+AB368+I368+X368+AC368+K368+AD368)</f>
        <v>-0.004399999999999515</v>
      </c>
      <c r="AF368" s="16" t="e">
        <f>#REF!+AE368</f>
        <v>#REF!</v>
      </c>
      <c r="AG368" s="17">
        <f>C368-SUM(D368:AE368)+G368+W368</f>
        <v>0</v>
      </c>
      <c r="AH368" s="13">
        <v>1.78</v>
      </c>
      <c r="AI368" s="1"/>
      <c r="AJ368" s="1" t="e">
        <f>(C368+#REF!)*#REF!</f>
        <v>#REF!</v>
      </c>
      <c r="AK368" s="1"/>
      <c r="AL368" s="1"/>
      <c r="AM368" s="1"/>
      <c r="AN368" s="1"/>
      <c r="AO368" s="1"/>
      <c r="AP368" s="1"/>
      <c r="AQ368" s="1"/>
      <c r="AR368" s="1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</row>
    <row r="369" spans="1:56" s="19" customFormat="1" ht="15">
      <c r="A369" s="11">
        <v>366</v>
      </c>
      <c r="B369" s="41" t="s">
        <v>399</v>
      </c>
      <c r="C369" s="14">
        <v>9.17</v>
      </c>
      <c r="D369" s="14">
        <v>0</v>
      </c>
      <c r="E369" s="14">
        <v>0</v>
      </c>
      <c r="F369" s="14">
        <v>0</v>
      </c>
      <c r="G369" s="42">
        <v>0.58</v>
      </c>
      <c r="H369" s="14">
        <f>AH369-AH369*2%</f>
        <v>2.4989999999999997</v>
      </c>
      <c r="I369" s="14">
        <v>0.05</v>
      </c>
      <c r="J369" s="14">
        <v>0.48</v>
      </c>
      <c r="K369" s="14">
        <v>0</v>
      </c>
      <c r="L369" s="14">
        <v>0.19</v>
      </c>
      <c r="M369" s="14">
        <v>0</v>
      </c>
      <c r="N369" s="14">
        <v>0.16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0.35</v>
      </c>
      <c r="V369" s="14">
        <f t="shared" si="18"/>
        <v>2.61</v>
      </c>
      <c r="W369" s="42">
        <v>2.03</v>
      </c>
      <c r="X369" s="14">
        <v>0</v>
      </c>
      <c r="Y369" s="14">
        <v>0.85</v>
      </c>
      <c r="Z369" s="14">
        <v>0.34</v>
      </c>
      <c r="AA369" s="14">
        <v>1.64</v>
      </c>
      <c r="AB369" s="14">
        <v>0</v>
      </c>
      <c r="AC369" s="14">
        <v>0</v>
      </c>
      <c r="AD369" s="14">
        <v>0</v>
      </c>
      <c r="AE369" s="15">
        <f>C369-(D369+E369+F369+H369+J369+L369+M369+N369+O369+P369+Q369+R369+S369+T369+U369+V369+Y369+Z369+AA369+AB369+I369+X369+AC369+K369+AD369)</f>
        <v>0.0009999999999994458</v>
      </c>
      <c r="AF369" s="16" t="e">
        <f>#REF!+AE369</f>
        <v>#REF!</v>
      </c>
      <c r="AG369" s="17">
        <f>C369-SUM(D369:AE369)+G369+W369</f>
        <v>0</v>
      </c>
      <c r="AH369" s="13">
        <v>2.55</v>
      </c>
      <c r="AI369" s="1"/>
      <c r="AJ369" s="1" t="e">
        <f>(C369+#REF!)*#REF!</f>
        <v>#REF!</v>
      </c>
      <c r="AK369" s="1"/>
      <c r="AL369" s="1"/>
      <c r="AM369" s="1"/>
      <c r="AN369" s="1"/>
      <c r="AO369" s="1"/>
      <c r="AP369" s="1"/>
      <c r="AQ369" s="1"/>
      <c r="AR369" s="1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</row>
    <row r="370" spans="1:56" s="19" customFormat="1" ht="15">
      <c r="A370" s="11">
        <v>367</v>
      </c>
      <c r="B370" s="41" t="s">
        <v>400</v>
      </c>
      <c r="C370" s="14">
        <v>14</v>
      </c>
      <c r="D370" s="14">
        <v>1.71</v>
      </c>
      <c r="E370" s="14">
        <v>0.34</v>
      </c>
      <c r="F370" s="14">
        <v>1.14</v>
      </c>
      <c r="G370" s="42">
        <v>0</v>
      </c>
      <c r="H370" s="14">
        <v>2.95</v>
      </c>
      <c r="I370" s="14">
        <v>0</v>
      </c>
      <c r="J370" s="14">
        <v>0.09</v>
      </c>
      <c r="K370" s="14">
        <v>0.01</v>
      </c>
      <c r="L370" s="14">
        <v>0.11</v>
      </c>
      <c r="M370" s="14">
        <v>0.54</v>
      </c>
      <c r="N370" s="14">
        <v>0.16</v>
      </c>
      <c r="O370" s="14">
        <v>0</v>
      </c>
      <c r="P370" s="14">
        <v>0.1</v>
      </c>
      <c r="Q370" s="14">
        <v>0.04</v>
      </c>
      <c r="R370" s="14">
        <v>0</v>
      </c>
      <c r="S370" s="14">
        <v>0</v>
      </c>
      <c r="T370" s="14">
        <v>0</v>
      </c>
      <c r="U370" s="14">
        <v>0.55</v>
      </c>
      <c r="V370" s="14">
        <f t="shared" si="18"/>
        <v>1.63</v>
      </c>
      <c r="W370" s="42">
        <v>1.63</v>
      </c>
      <c r="X370" s="14">
        <v>0.43</v>
      </c>
      <c r="Y370" s="14">
        <v>1.08</v>
      </c>
      <c r="Z370" s="14">
        <v>0.34</v>
      </c>
      <c r="AA370" s="14">
        <v>1.64</v>
      </c>
      <c r="AB370" s="14">
        <v>0</v>
      </c>
      <c r="AC370" s="14">
        <v>0</v>
      </c>
      <c r="AD370" s="14">
        <v>0</v>
      </c>
      <c r="AE370" s="15">
        <f>C370-(D370+E370+F370+H370+J370+L370+M370+N370+O370+P370+Q370+R370+S370+T370+U370+V370+Y370+Z370+AA370+AB370+I370+X370+AC370+K370+AD370)</f>
        <v>1.1400000000000006</v>
      </c>
      <c r="AF370" s="16" t="e">
        <f>#REF!+AE370</f>
        <v>#REF!</v>
      </c>
      <c r="AG370" s="17">
        <f>C370-SUM(D370:AE370)+G370+W370</f>
        <v>0</v>
      </c>
      <c r="AH370" s="18">
        <v>2.95</v>
      </c>
      <c r="AI370" s="1"/>
      <c r="AJ370" s="1" t="e">
        <f>(C370+#REF!)*#REF!</f>
        <v>#REF!</v>
      </c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</row>
    <row r="371" spans="1:56" s="19" customFormat="1" ht="15">
      <c r="A371" s="11">
        <v>368</v>
      </c>
      <c r="B371" s="41" t="s">
        <v>401</v>
      </c>
      <c r="C371" s="14">
        <v>17.56</v>
      </c>
      <c r="D371" s="14">
        <v>2.53</v>
      </c>
      <c r="E371" s="14">
        <v>0.34</v>
      </c>
      <c r="F371" s="14">
        <v>1.14</v>
      </c>
      <c r="G371" s="42">
        <v>0</v>
      </c>
      <c r="H371" s="14">
        <v>3</v>
      </c>
      <c r="I371" s="14">
        <v>0</v>
      </c>
      <c r="J371" s="14">
        <v>0.4</v>
      </c>
      <c r="K371" s="14">
        <v>0.13</v>
      </c>
      <c r="L371" s="14">
        <v>0.11</v>
      </c>
      <c r="M371" s="14">
        <v>0.54</v>
      </c>
      <c r="N371" s="14">
        <v>0.16</v>
      </c>
      <c r="O371" s="14">
        <v>0</v>
      </c>
      <c r="P371" s="14">
        <v>0.1</v>
      </c>
      <c r="Q371" s="14">
        <v>0.04</v>
      </c>
      <c r="R371" s="14">
        <v>0</v>
      </c>
      <c r="S371" s="14">
        <v>0</v>
      </c>
      <c r="T371" s="14">
        <v>0</v>
      </c>
      <c r="U371" s="14">
        <v>0.55</v>
      </c>
      <c r="V371" s="14">
        <f t="shared" si="18"/>
        <v>1.63</v>
      </c>
      <c r="W371" s="42">
        <v>1.63</v>
      </c>
      <c r="X371" s="14">
        <v>0.37</v>
      </c>
      <c r="Y371" s="14">
        <v>1.08</v>
      </c>
      <c r="Z371" s="14">
        <v>0.34</v>
      </c>
      <c r="AA371" s="14">
        <v>1.64</v>
      </c>
      <c r="AB371" s="14">
        <v>0</v>
      </c>
      <c r="AC371" s="14">
        <v>0</v>
      </c>
      <c r="AD371" s="14">
        <v>0</v>
      </c>
      <c r="AE371" s="15">
        <f>C371-(D371+E371+F371+H371+J371+L371+M371+N371+O371+P371+Q371+R371+S371+T371+U371+V371+Y371+Z371+AA371+AB371+I371+X371+AC371+K371+AD371)</f>
        <v>3.459999999999999</v>
      </c>
      <c r="AF371" s="16" t="e">
        <f>#REF!+AE371</f>
        <v>#REF!</v>
      </c>
      <c r="AG371" s="17">
        <f>C371-SUM(D371:AE371)+G371+W371</f>
        <v>0</v>
      </c>
      <c r="AH371" s="18">
        <v>3</v>
      </c>
      <c r="AI371" s="1"/>
      <c r="AJ371" s="1" t="e">
        <f>(C371+#REF!)*#REF!</f>
        <v>#REF!</v>
      </c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</row>
    <row r="372" spans="1:56" s="19" customFormat="1" ht="15">
      <c r="A372" s="11">
        <v>369</v>
      </c>
      <c r="B372" s="41" t="s">
        <v>402</v>
      </c>
      <c r="C372" s="14">
        <v>15.8</v>
      </c>
      <c r="D372" s="14">
        <v>1.71</v>
      </c>
      <c r="E372" s="14">
        <v>0.34</v>
      </c>
      <c r="F372" s="14">
        <v>1.14</v>
      </c>
      <c r="G372" s="42">
        <v>0</v>
      </c>
      <c r="H372" s="14">
        <v>3.81</v>
      </c>
      <c r="I372" s="14">
        <v>0</v>
      </c>
      <c r="J372" s="14">
        <v>0.14</v>
      </c>
      <c r="K372" s="14">
        <v>0.04</v>
      </c>
      <c r="L372" s="14">
        <v>0.11</v>
      </c>
      <c r="M372" s="14">
        <v>0.54</v>
      </c>
      <c r="N372" s="14">
        <v>0.16</v>
      </c>
      <c r="O372" s="14">
        <v>0</v>
      </c>
      <c r="P372" s="14">
        <v>0.1</v>
      </c>
      <c r="Q372" s="14">
        <v>0.04</v>
      </c>
      <c r="R372" s="14">
        <v>0</v>
      </c>
      <c r="S372" s="14">
        <v>0</v>
      </c>
      <c r="T372" s="14">
        <v>0</v>
      </c>
      <c r="U372" s="14">
        <v>0.55</v>
      </c>
      <c r="V372" s="14">
        <f t="shared" si="18"/>
        <v>1.63</v>
      </c>
      <c r="W372" s="42">
        <v>1.63</v>
      </c>
      <c r="X372" s="14">
        <v>0.37</v>
      </c>
      <c r="Y372" s="14">
        <v>1.08</v>
      </c>
      <c r="Z372" s="14">
        <v>0.34</v>
      </c>
      <c r="AA372" s="14">
        <v>1.64</v>
      </c>
      <c r="AB372" s="14">
        <v>0</v>
      </c>
      <c r="AC372" s="14">
        <v>0</v>
      </c>
      <c r="AD372" s="14">
        <v>0</v>
      </c>
      <c r="AE372" s="15">
        <f>C372-(D372+E372+F372+H372+J372+L372+M372+N372+O372+P372+Q372+R372+S372+T372+U372+V372+Y372+Z372+AA372+AB372+I372+X372+AC372+K372+AD372)</f>
        <v>2.0600000000000023</v>
      </c>
      <c r="AF372" s="16" t="e">
        <f>#REF!+AE372</f>
        <v>#REF!</v>
      </c>
      <c r="AG372" s="17">
        <f>C372-SUM(D372:AE372)+G372+W372</f>
        <v>0</v>
      </c>
      <c r="AH372" s="18">
        <v>3.81</v>
      </c>
      <c r="AI372" s="1"/>
      <c r="AJ372" s="1" t="e">
        <f>(C372+#REF!)*#REF!</f>
        <v>#REF!</v>
      </c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</row>
    <row r="373" spans="1:56" s="27" customFormat="1" ht="15">
      <c r="A373" s="45">
        <v>370</v>
      </c>
      <c r="B373" s="44" t="s">
        <v>403</v>
      </c>
      <c r="C373" s="23">
        <v>15.58</v>
      </c>
      <c r="D373" s="23">
        <v>3.24</v>
      </c>
      <c r="E373" s="23">
        <v>0.34</v>
      </c>
      <c r="F373" s="23">
        <v>0.98</v>
      </c>
      <c r="G373" s="42">
        <v>0</v>
      </c>
      <c r="H373" s="23">
        <v>2.27</v>
      </c>
      <c r="I373" s="23">
        <v>0</v>
      </c>
      <c r="J373" s="23">
        <v>0.19</v>
      </c>
      <c r="K373" s="23">
        <v>0</v>
      </c>
      <c r="L373" s="23">
        <v>0.11</v>
      </c>
      <c r="M373" s="23">
        <v>0.54</v>
      </c>
      <c r="N373" s="23">
        <v>0.16</v>
      </c>
      <c r="O373" s="23">
        <v>0</v>
      </c>
      <c r="P373" s="23">
        <v>0.1</v>
      </c>
      <c r="Q373" s="23">
        <v>0.04</v>
      </c>
      <c r="R373" s="23">
        <v>0</v>
      </c>
      <c r="S373" s="23">
        <v>0</v>
      </c>
      <c r="T373" s="23">
        <v>0</v>
      </c>
      <c r="U373" s="23">
        <v>0.49</v>
      </c>
      <c r="V373" s="14">
        <f t="shared" si="18"/>
        <v>1.52</v>
      </c>
      <c r="W373" s="42">
        <v>1.52</v>
      </c>
      <c r="X373" s="23">
        <f>'[1]КГМ'!K409</f>
        <v>0.3839879390849544</v>
      </c>
      <c r="Y373" s="23">
        <v>1.08</v>
      </c>
      <c r="Z373" s="23">
        <v>0.34</v>
      </c>
      <c r="AA373" s="23">
        <v>1.49</v>
      </c>
      <c r="AB373" s="23">
        <v>0</v>
      </c>
      <c r="AC373" s="23">
        <v>0</v>
      </c>
      <c r="AD373" s="23">
        <v>0</v>
      </c>
      <c r="AE373" s="15">
        <f>C373-(D373+E373+F373+H373+J373+L373+M373+N373+O373+P373+Q373+R373+S373+T373+U373+V373+Y373+Z373+AA373+AB373+I373+X373+AC373+K373+AD373)</f>
        <v>2.3060120609150445</v>
      </c>
      <c r="AF373" s="24" t="e">
        <f>#REF!+AE373</f>
        <v>#REF!</v>
      </c>
      <c r="AG373" s="17">
        <f>C373-SUM(D373:AE373)+G373+W373</f>
        <v>0</v>
      </c>
      <c r="AH373" s="21">
        <v>2.27</v>
      </c>
      <c r="AI373" s="25"/>
      <c r="AJ373" s="25" t="e">
        <f>(C373+#REF!)*#REF!</f>
        <v>#REF!</v>
      </c>
      <c r="AK373" s="25"/>
      <c r="AL373" s="25"/>
      <c r="AM373" s="25"/>
      <c r="AN373" s="25"/>
      <c r="AO373" s="25"/>
      <c r="AP373" s="25"/>
      <c r="AQ373" s="25"/>
      <c r="AR373" s="25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</row>
    <row r="374" spans="1:56" s="19" customFormat="1" ht="15">
      <c r="A374" s="11">
        <v>371</v>
      </c>
      <c r="B374" s="41" t="s">
        <v>404</v>
      </c>
      <c r="C374" s="14">
        <v>15.55</v>
      </c>
      <c r="D374" s="14">
        <v>1.71</v>
      </c>
      <c r="E374" s="14">
        <v>0.34</v>
      </c>
      <c r="F374" s="14">
        <v>1.14</v>
      </c>
      <c r="G374" s="42">
        <v>0</v>
      </c>
      <c r="H374" s="14">
        <v>3.14</v>
      </c>
      <c r="I374" s="14">
        <v>1.3</v>
      </c>
      <c r="J374" s="14">
        <v>1.36</v>
      </c>
      <c r="K374" s="14">
        <v>0</v>
      </c>
      <c r="L374" s="14">
        <v>0.11</v>
      </c>
      <c r="M374" s="14">
        <v>0.54</v>
      </c>
      <c r="N374" s="14">
        <v>0.16</v>
      </c>
      <c r="O374" s="14">
        <v>0</v>
      </c>
      <c r="P374" s="14">
        <v>0.1</v>
      </c>
      <c r="Q374" s="14">
        <v>0.04</v>
      </c>
      <c r="R374" s="14">
        <v>0</v>
      </c>
      <c r="S374" s="14">
        <v>0</v>
      </c>
      <c r="T374" s="14">
        <v>0</v>
      </c>
      <c r="U374" s="14">
        <v>0.55</v>
      </c>
      <c r="V374" s="14">
        <f t="shared" si="18"/>
        <v>1.63</v>
      </c>
      <c r="W374" s="42">
        <v>1.63</v>
      </c>
      <c r="X374" s="14">
        <f>'[1]КГМ'!K410</f>
        <v>0.3683558569065035</v>
      </c>
      <c r="Y374" s="14">
        <v>1.08</v>
      </c>
      <c r="Z374" s="14">
        <v>0.34</v>
      </c>
      <c r="AA374" s="14">
        <v>1.64</v>
      </c>
      <c r="AB374" s="14">
        <v>0</v>
      </c>
      <c r="AC374" s="14">
        <v>0</v>
      </c>
      <c r="AD374" s="14">
        <v>0</v>
      </c>
      <c r="AE374" s="15">
        <f>C374-(D374+E374+F374+H374+J374+L374+M374+N374+O374+P374+Q374+R374+S374+T374+U374+V374+Y374+Z374+AA374+AB374+I374+X374+AC374+K374+AD374)</f>
        <v>0.0016441430934950318</v>
      </c>
      <c r="AF374" s="16" t="e">
        <f>#REF!+AE374</f>
        <v>#REF!</v>
      </c>
      <c r="AG374" s="17">
        <f>C374-SUM(D374:AE374)+G374+W374</f>
        <v>0</v>
      </c>
      <c r="AH374" s="13">
        <v>3.14</v>
      </c>
      <c r="AI374" s="1"/>
      <c r="AJ374" s="1" t="e">
        <f>(C374+#REF!)*#REF!</f>
        <v>#REF!</v>
      </c>
      <c r="AK374" s="1"/>
      <c r="AL374" s="1"/>
      <c r="AM374" s="1"/>
      <c r="AN374" s="1"/>
      <c r="AO374" s="1"/>
      <c r="AP374" s="1"/>
      <c r="AQ374" s="1"/>
      <c r="AR374" s="1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</row>
    <row r="375" spans="1:44" ht="15">
      <c r="A375" s="11">
        <v>372</v>
      </c>
      <c r="B375" s="41" t="s">
        <v>405</v>
      </c>
      <c r="C375" s="14">
        <v>15.78</v>
      </c>
      <c r="D375" s="14">
        <v>1.71</v>
      </c>
      <c r="E375" s="14">
        <v>0.34</v>
      </c>
      <c r="F375" s="14">
        <v>1.14</v>
      </c>
      <c r="G375" s="42">
        <v>0</v>
      </c>
      <c r="H375" s="14">
        <v>3.67</v>
      </c>
      <c r="I375" s="14">
        <v>0</v>
      </c>
      <c r="J375" s="14">
        <v>0.14</v>
      </c>
      <c r="K375" s="14">
        <v>0.16</v>
      </c>
      <c r="L375" s="14">
        <v>0.11</v>
      </c>
      <c r="M375" s="14">
        <v>0.54</v>
      </c>
      <c r="N375" s="14">
        <v>0.16</v>
      </c>
      <c r="O375" s="14">
        <v>0</v>
      </c>
      <c r="P375" s="14">
        <v>0.1</v>
      </c>
      <c r="Q375" s="14">
        <v>0.04</v>
      </c>
      <c r="R375" s="14">
        <v>0</v>
      </c>
      <c r="S375" s="14">
        <v>0</v>
      </c>
      <c r="T375" s="14">
        <v>0</v>
      </c>
      <c r="U375" s="14">
        <v>0.55</v>
      </c>
      <c r="V375" s="14">
        <f t="shared" si="18"/>
        <v>1.63</v>
      </c>
      <c r="W375" s="42">
        <v>1.63</v>
      </c>
      <c r="X375" s="14">
        <v>0.37</v>
      </c>
      <c r="Y375" s="14">
        <v>1.08</v>
      </c>
      <c r="Z375" s="14">
        <v>0.34</v>
      </c>
      <c r="AA375" s="14">
        <v>1.64</v>
      </c>
      <c r="AB375" s="14">
        <v>0</v>
      </c>
      <c r="AC375" s="14">
        <v>0</v>
      </c>
      <c r="AD375" s="14">
        <v>0</v>
      </c>
      <c r="AE375" s="15">
        <f>C375-(D375+E375+F375+H375+J375+L375+M375+N375+O375+P375+Q375+R375+S375+T375+U375+V375+Y375+Z375+AA375+AB375+I375+X375+AC375+K375+AD375)</f>
        <v>2.0600000000000005</v>
      </c>
      <c r="AF375" s="16" t="e">
        <f>#REF!+AE375</f>
        <v>#REF!</v>
      </c>
      <c r="AG375" s="17">
        <f>C375-SUM(D375:AE375)+G375+W375</f>
        <v>2.6645352591003757E-15</v>
      </c>
      <c r="AH375" s="18">
        <v>3.67</v>
      </c>
      <c r="AJ375" s="1" t="e">
        <f>(C375+#REF!)*#REF!</f>
        <v>#REF!</v>
      </c>
      <c r="AK375" s="3"/>
      <c r="AL375" s="3"/>
      <c r="AM375" s="3"/>
      <c r="AN375" s="3"/>
      <c r="AO375" s="3"/>
      <c r="AP375" s="3"/>
      <c r="AQ375" s="3"/>
      <c r="AR375" s="3"/>
    </row>
    <row r="376" spans="1:44" ht="15">
      <c r="A376" s="11">
        <v>373</v>
      </c>
      <c r="B376" s="41" t="s">
        <v>406</v>
      </c>
      <c r="C376" s="14">
        <v>11.33</v>
      </c>
      <c r="D376" s="14">
        <v>0.55</v>
      </c>
      <c r="E376" s="14">
        <v>0.34</v>
      </c>
      <c r="F376" s="14">
        <v>0</v>
      </c>
      <c r="G376" s="42">
        <v>0.58</v>
      </c>
      <c r="H376" s="14">
        <v>2.62</v>
      </c>
      <c r="I376" s="14">
        <v>0</v>
      </c>
      <c r="J376" s="14">
        <v>0.05</v>
      </c>
      <c r="K376" s="14">
        <v>0</v>
      </c>
      <c r="L376" s="14">
        <v>0.11</v>
      </c>
      <c r="M376" s="14">
        <v>0</v>
      </c>
      <c r="N376" s="14">
        <v>0.16</v>
      </c>
      <c r="O376" s="14">
        <v>0</v>
      </c>
      <c r="P376" s="14">
        <v>0</v>
      </c>
      <c r="Q376" s="14">
        <v>0.04</v>
      </c>
      <c r="R376" s="14">
        <v>0</v>
      </c>
      <c r="S376" s="14">
        <v>0</v>
      </c>
      <c r="T376" s="14">
        <v>0</v>
      </c>
      <c r="U376" s="14">
        <v>0.43</v>
      </c>
      <c r="V376" s="14">
        <f t="shared" si="18"/>
        <v>2.61</v>
      </c>
      <c r="W376" s="42">
        <v>2.03</v>
      </c>
      <c r="X376" s="14">
        <v>0</v>
      </c>
      <c r="Y376" s="14">
        <v>0.92</v>
      </c>
      <c r="Z376" s="14">
        <v>0.34</v>
      </c>
      <c r="AA376" s="14">
        <v>1.64</v>
      </c>
      <c r="AB376" s="14">
        <v>0</v>
      </c>
      <c r="AC376" s="14">
        <v>0</v>
      </c>
      <c r="AD376" s="14">
        <v>0</v>
      </c>
      <c r="AE376" s="15">
        <f>C376-(D376+E376+F376+H376+J376+L376+M376+N376+O376+P376+Q376+R376+S376+T376+U376+V376+Y376+Z376+AA376+AB376+I376+X376+AC376+K376+AD376)</f>
        <v>1.5199999999999996</v>
      </c>
      <c r="AF376" s="16" t="e">
        <f>#REF!+AE376</f>
        <v>#REF!</v>
      </c>
      <c r="AG376" s="17">
        <f>C376-SUM(D376:AE376)+G376+W376</f>
        <v>0</v>
      </c>
      <c r="AH376" s="18">
        <v>2.62</v>
      </c>
      <c r="AJ376" s="1" t="e">
        <f>(C376+#REF!)*#REF!</f>
        <v>#REF!</v>
      </c>
      <c r="AK376" s="3"/>
      <c r="AL376" s="3"/>
      <c r="AM376" s="3"/>
      <c r="AN376" s="3"/>
      <c r="AO376" s="3"/>
      <c r="AP376" s="3"/>
      <c r="AQ376" s="3"/>
      <c r="AR376" s="3"/>
    </row>
    <row r="377" spans="1:36" ht="15">
      <c r="A377" s="11">
        <v>374</v>
      </c>
      <c r="B377" s="41" t="s">
        <v>407</v>
      </c>
      <c r="C377" s="14">
        <v>15.07</v>
      </c>
      <c r="D377" s="14">
        <v>2.46</v>
      </c>
      <c r="E377" s="14">
        <v>0.34</v>
      </c>
      <c r="F377" s="14">
        <v>0</v>
      </c>
      <c r="G377" s="42">
        <v>0.58</v>
      </c>
      <c r="H377" s="14">
        <f>AH377-AH377*2%</f>
        <v>2.891</v>
      </c>
      <c r="I377" s="14">
        <v>0</v>
      </c>
      <c r="J377" s="14">
        <v>0.63</v>
      </c>
      <c r="K377" s="14">
        <v>0</v>
      </c>
      <c r="L377" s="14">
        <v>0.19</v>
      </c>
      <c r="M377" s="14">
        <v>0</v>
      </c>
      <c r="N377" s="14">
        <v>0.16</v>
      </c>
      <c r="O377" s="14">
        <v>0</v>
      </c>
      <c r="P377" s="14">
        <v>0</v>
      </c>
      <c r="Q377" s="14">
        <v>0.04</v>
      </c>
      <c r="R377" s="14">
        <v>0</v>
      </c>
      <c r="S377" s="14">
        <v>0</v>
      </c>
      <c r="T377" s="14">
        <v>0</v>
      </c>
      <c r="U377" s="14">
        <v>0.43</v>
      </c>
      <c r="V377" s="14">
        <f t="shared" si="18"/>
        <v>2.61</v>
      </c>
      <c r="W377" s="42">
        <v>2.03</v>
      </c>
      <c r="X377" s="14">
        <v>0</v>
      </c>
      <c r="Y377" s="14">
        <v>0.92</v>
      </c>
      <c r="Z377" s="14">
        <v>0.34</v>
      </c>
      <c r="AA377" s="14">
        <v>1.64</v>
      </c>
      <c r="AB377" s="14">
        <v>0</v>
      </c>
      <c r="AC377" s="14">
        <v>0</v>
      </c>
      <c r="AD377" s="14">
        <v>0</v>
      </c>
      <c r="AE377" s="15">
        <f>C377-(D377+E377+F377+H377+J377+L377+M377+N377+O377+P377+Q377+R377+S377+T377+U377+V377+Y377+Z377+AA377+AB377+I377+X377+AC377+K377+AD377)</f>
        <v>2.4190000000000005</v>
      </c>
      <c r="AF377" s="16" t="e">
        <f>#REF!+AE377</f>
        <v>#REF!</v>
      </c>
      <c r="AG377" s="17">
        <f>C377-SUM(D377:AE377)+G377+W377</f>
        <v>0</v>
      </c>
      <c r="AH377" s="13">
        <v>2.95</v>
      </c>
      <c r="AJ377" s="1" t="e">
        <f>(C377+#REF!)*#REF!</f>
        <v>#REF!</v>
      </c>
    </row>
    <row r="378" spans="1:44" ht="15">
      <c r="A378" s="11">
        <v>375</v>
      </c>
      <c r="B378" s="41" t="s">
        <v>408</v>
      </c>
      <c r="C378" s="14">
        <v>11.46</v>
      </c>
      <c r="D378" s="14">
        <v>0.5</v>
      </c>
      <c r="E378" s="14">
        <v>0.34</v>
      </c>
      <c r="F378" s="14">
        <v>0</v>
      </c>
      <c r="G378" s="42">
        <v>0.58</v>
      </c>
      <c r="H378" s="14">
        <v>1.25</v>
      </c>
      <c r="I378" s="14">
        <v>0</v>
      </c>
      <c r="J378" s="14">
        <v>0.01</v>
      </c>
      <c r="K378" s="14">
        <v>0</v>
      </c>
      <c r="L378" s="14">
        <v>0.11</v>
      </c>
      <c r="M378" s="14">
        <v>0</v>
      </c>
      <c r="N378" s="14">
        <v>0.16</v>
      </c>
      <c r="O378" s="14">
        <v>0</v>
      </c>
      <c r="P378" s="14">
        <v>0</v>
      </c>
      <c r="Q378" s="14">
        <v>0.05</v>
      </c>
      <c r="R378" s="14">
        <v>0</v>
      </c>
      <c r="S378" s="14">
        <v>0</v>
      </c>
      <c r="T378" s="14">
        <v>0</v>
      </c>
      <c r="U378" s="14">
        <v>0.43</v>
      </c>
      <c r="V378" s="14">
        <f t="shared" si="18"/>
        <v>2.61</v>
      </c>
      <c r="W378" s="42">
        <v>2.03</v>
      </c>
      <c r="X378" s="14">
        <v>0</v>
      </c>
      <c r="Y378" s="14">
        <v>0.92</v>
      </c>
      <c r="Z378" s="14">
        <v>0.34</v>
      </c>
      <c r="AA378" s="14">
        <v>1.64</v>
      </c>
      <c r="AB378" s="14">
        <v>0</v>
      </c>
      <c r="AC378" s="14">
        <v>0</v>
      </c>
      <c r="AD378" s="14">
        <v>0</v>
      </c>
      <c r="AE378" s="15">
        <f>C378-(D378+E378+F378+H378+J378+L378+M378+N378+O378+P378+Q378+R378+S378+T378+U378+V378+Y378+Z378+AA378+AB378+I378+X378+AC378+K378+AD378)</f>
        <v>3.1000000000000014</v>
      </c>
      <c r="AF378" s="16" t="e">
        <f>#REF!+AE378</f>
        <v>#REF!</v>
      </c>
      <c r="AG378" s="17">
        <f>C378-SUM(D378:AE378)+G378+W378</f>
        <v>0</v>
      </c>
      <c r="AH378" s="18">
        <v>1.25</v>
      </c>
      <c r="AJ378" s="1" t="e">
        <f>(C378+#REF!)*#REF!</f>
        <v>#REF!</v>
      </c>
      <c r="AK378" s="3"/>
      <c r="AL378" s="3"/>
      <c r="AM378" s="3"/>
      <c r="AN378" s="3"/>
      <c r="AO378" s="3"/>
      <c r="AP378" s="3"/>
      <c r="AQ378" s="3"/>
      <c r="AR378" s="3"/>
    </row>
    <row r="379" spans="1:44" ht="15">
      <c r="A379" s="11">
        <v>376</v>
      </c>
      <c r="B379" s="41" t="s">
        <v>409</v>
      </c>
      <c r="C379" s="14">
        <v>15.7</v>
      </c>
      <c r="D379" s="14">
        <v>1.71</v>
      </c>
      <c r="E379" s="14">
        <v>0.34</v>
      </c>
      <c r="F379" s="14">
        <v>0</v>
      </c>
      <c r="G379" s="42">
        <v>0.58</v>
      </c>
      <c r="H379" s="14">
        <v>4.07</v>
      </c>
      <c r="I379" s="14">
        <v>0</v>
      </c>
      <c r="J379" s="14">
        <v>0.73</v>
      </c>
      <c r="K379" s="14">
        <v>0</v>
      </c>
      <c r="L379" s="14">
        <v>0.11</v>
      </c>
      <c r="M379" s="14">
        <v>0.54</v>
      </c>
      <c r="N379" s="14">
        <v>0.16</v>
      </c>
      <c r="O379" s="14">
        <v>0</v>
      </c>
      <c r="P379" s="14">
        <v>0</v>
      </c>
      <c r="Q379" s="14">
        <v>0.04</v>
      </c>
      <c r="R379" s="14">
        <v>0</v>
      </c>
      <c r="S379" s="14">
        <v>0</v>
      </c>
      <c r="T379" s="14">
        <v>0</v>
      </c>
      <c r="U379" s="14">
        <v>0.43</v>
      </c>
      <c r="V379" s="14">
        <f t="shared" si="18"/>
        <v>2.61</v>
      </c>
      <c r="W379" s="42">
        <v>2.03</v>
      </c>
      <c r="X379" s="14">
        <v>0</v>
      </c>
      <c r="Y379" s="14">
        <v>0.92</v>
      </c>
      <c r="Z379" s="14">
        <v>0.34</v>
      </c>
      <c r="AA379" s="14">
        <v>1.64</v>
      </c>
      <c r="AB379" s="14">
        <v>0</v>
      </c>
      <c r="AC379" s="14">
        <v>0</v>
      </c>
      <c r="AD379" s="14">
        <v>0</v>
      </c>
      <c r="AE379" s="15">
        <f>C379-(D379+E379+F379+H379+J379+L379+M379+N379+O379+P379+Q379+R379+S379+T379+U379+V379+Y379+Z379+AA379+AB379+I379+X379+AC379+K379+AD379)</f>
        <v>2.0599999999999987</v>
      </c>
      <c r="AF379" s="16" t="e">
        <f>#REF!+AE379</f>
        <v>#REF!</v>
      </c>
      <c r="AG379" s="17">
        <f>C379-SUM(D379:AE379)+G379+W379</f>
        <v>3.9968028886505635E-15</v>
      </c>
      <c r="AH379" s="18">
        <v>4.07</v>
      </c>
      <c r="AJ379" s="1" t="e">
        <f>(C379+#REF!)*#REF!</f>
        <v>#REF!</v>
      </c>
      <c r="AK379" s="3"/>
      <c r="AL379" s="3"/>
      <c r="AM379" s="3"/>
      <c r="AN379" s="3"/>
      <c r="AO379" s="3"/>
      <c r="AP379" s="3"/>
      <c r="AQ379" s="3"/>
      <c r="AR379" s="3"/>
    </row>
    <row r="380" spans="1:36" ht="15">
      <c r="A380" s="11">
        <v>377</v>
      </c>
      <c r="B380" s="41" t="s">
        <v>410</v>
      </c>
      <c r="C380" s="14">
        <v>14.38</v>
      </c>
      <c r="D380" s="14">
        <v>1.63</v>
      </c>
      <c r="E380" s="14">
        <v>0.34</v>
      </c>
      <c r="F380" s="14">
        <v>0</v>
      </c>
      <c r="G380" s="42">
        <v>0.58</v>
      </c>
      <c r="H380" s="14">
        <v>2.99</v>
      </c>
      <c r="I380" s="14">
        <v>0</v>
      </c>
      <c r="J380" s="14">
        <v>0.72</v>
      </c>
      <c r="K380" s="14">
        <v>0</v>
      </c>
      <c r="L380" s="14">
        <v>0.11</v>
      </c>
      <c r="M380" s="14">
        <v>0.54</v>
      </c>
      <c r="N380" s="14">
        <v>0.16</v>
      </c>
      <c r="O380" s="14">
        <v>0</v>
      </c>
      <c r="P380" s="14">
        <v>0</v>
      </c>
      <c r="Q380" s="14">
        <v>0.04</v>
      </c>
      <c r="R380" s="14">
        <v>0</v>
      </c>
      <c r="S380" s="14">
        <v>0</v>
      </c>
      <c r="T380" s="14">
        <v>0</v>
      </c>
      <c r="U380" s="14">
        <v>0.43</v>
      </c>
      <c r="V380" s="14">
        <f t="shared" si="18"/>
        <v>2.61</v>
      </c>
      <c r="W380" s="42">
        <v>2.03</v>
      </c>
      <c r="X380" s="14">
        <v>0</v>
      </c>
      <c r="Y380" s="14">
        <v>0.92</v>
      </c>
      <c r="Z380" s="14">
        <v>0.34</v>
      </c>
      <c r="AA380" s="14">
        <v>1.64</v>
      </c>
      <c r="AB380" s="14">
        <v>0</v>
      </c>
      <c r="AC380" s="14">
        <v>0</v>
      </c>
      <c r="AD380" s="14">
        <v>0</v>
      </c>
      <c r="AE380" s="15">
        <f>C380-(D380+E380+F380+H380+J380+L380+M380+N380+O380+P380+Q380+R380+S380+T380+U380+V380+Y380+Z380+AA380+AB380+I380+X380+AC380+K380+AD380)</f>
        <v>1.9100000000000001</v>
      </c>
      <c r="AF380" s="16" t="e">
        <f>#REF!+AE380</f>
        <v>#REF!</v>
      </c>
      <c r="AG380" s="17">
        <f>C380-SUM(D380:AE380)+G380+W380</f>
        <v>0</v>
      </c>
      <c r="AH380" s="13">
        <v>2.99</v>
      </c>
      <c r="AJ380" s="1" t="e">
        <f>(C380+#REF!)*#REF!</f>
        <v>#REF!</v>
      </c>
    </row>
    <row r="381" spans="1:36" ht="15">
      <c r="A381" s="11">
        <v>378</v>
      </c>
      <c r="B381" s="41" t="s">
        <v>411</v>
      </c>
      <c r="C381" s="14">
        <v>9.17</v>
      </c>
      <c r="D381" s="14">
        <v>0</v>
      </c>
      <c r="E381" s="14">
        <v>0.34</v>
      </c>
      <c r="F381" s="14">
        <v>0</v>
      </c>
      <c r="G381" s="42">
        <v>0.58</v>
      </c>
      <c r="H381" s="14">
        <f>AH381-AH381*2%</f>
        <v>2.254</v>
      </c>
      <c r="I381" s="14">
        <v>0.05</v>
      </c>
      <c r="J381" s="14">
        <v>0.35</v>
      </c>
      <c r="K381" s="14">
        <v>0</v>
      </c>
      <c r="L381" s="14">
        <v>0.19</v>
      </c>
      <c r="M381" s="14">
        <v>0</v>
      </c>
      <c r="N381" s="14">
        <v>0.16</v>
      </c>
      <c r="O381" s="14">
        <v>0</v>
      </c>
      <c r="P381" s="14">
        <v>0</v>
      </c>
      <c r="Q381" s="14">
        <v>0.04</v>
      </c>
      <c r="R381" s="14">
        <v>0</v>
      </c>
      <c r="S381" s="14">
        <v>0</v>
      </c>
      <c r="T381" s="14">
        <v>0</v>
      </c>
      <c r="U381" s="14">
        <v>0.35</v>
      </c>
      <c r="V381" s="14">
        <f t="shared" si="18"/>
        <v>2.61</v>
      </c>
      <c r="W381" s="42">
        <v>2.03</v>
      </c>
      <c r="X381" s="14">
        <v>0</v>
      </c>
      <c r="Y381" s="14">
        <v>0.85</v>
      </c>
      <c r="Z381" s="14">
        <v>0.34</v>
      </c>
      <c r="AA381" s="14">
        <v>1.64</v>
      </c>
      <c r="AB381" s="14">
        <v>0</v>
      </c>
      <c r="AC381" s="14">
        <v>0</v>
      </c>
      <c r="AD381" s="14">
        <v>0</v>
      </c>
      <c r="AE381" s="15">
        <f>C381-(D381+E381+F381+H381+J381+L381+M381+N381+O381+P381+Q381+R381+S381+T381+U381+V381+Y381+Z381+AA381+AB381+I381+X381+AC381+K381+AD381)</f>
        <v>-0.004000000000001336</v>
      </c>
      <c r="AF381" s="16" t="e">
        <f>#REF!+AE381</f>
        <v>#REF!</v>
      </c>
      <c r="AG381" s="17">
        <f>C381-SUM(D381:AE381)+G381+W381</f>
        <v>0</v>
      </c>
      <c r="AH381" s="13">
        <v>2.3</v>
      </c>
      <c r="AJ381" s="1" t="e">
        <f>(C381+#REF!)*#REF!</f>
        <v>#REF!</v>
      </c>
    </row>
    <row r="382" spans="1:36" ht="15">
      <c r="A382" s="11">
        <v>379</v>
      </c>
      <c r="B382" s="41" t="s">
        <v>412</v>
      </c>
      <c r="C382" s="14">
        <v>10.27</v>
      </c>
      <c r="D382" s="14">
        <v>0</v>
      </c>
      <c r="E382" s="14">
        <v>0.34</v>
      </c>
      <c r="F382" s="14">
        <v>0</v>
      </c>
      <c r="G382" s="42">
        <v>0.58</v>
      </c>
      <c r="H382" s="14">
        <f>AH382-AH382*2%</f>
        <v>3.332</v>
      </c>
      <c r="I382" s="14">
        <v>0.07</v>
      </c>
      <c r="J382" s="14">
        <v>0.35</v>
      </c>
      <c r="K382" s="14">
        <v>0</v>
      </c>
      <c r="L382" s="14">
        <v>0.19</v>
      </c>
      <c r="M382" s="14">
        <v>0</v>
      </c>
      <c r="N382" s="14">
        <v>0.16</v>
      </c>
      <c r="O382" s="14">
        <v>0</v>
      </c>
      <c r="P382" s="14">
        <v>0</v>
      </c>
      <c r="Q382" s="14">
        <v>0.04</v>
      </c>
      <c r="R382" s="14">
        <v>0</v>
      </c>
      <c r="S382" s="14">
        <v>0</v>
      </c>
      <c r="T382" s="14">
        <v>0</v>
      </c>
      <c r="U382" s="14">
        <v>0.35</v>
      </c>
      <c r="V382" s="14">
        <f t="shared" si="18"/>
        <v>2.61</v>
      </c>
      <c r="W382" s="42">
        <v>2.03</v>
      </c>
      <c r="X382" s="14">
        <v>0</v>
      </c>
      <c r="Y382" s="14">
        <v>0.85</v>
      </c>
      <c r="Z382" s="14">
        <v>0.34</v>
      </c>
      <c r="AA382" s="14">
        <v>1.64</v>
      </c>
      <c r="AB382" s="14">
        <v>0</v>
      </c>
      <c r="AC382" s="14">
        <v>0</v>
      </c>
      <c r="AD382" s="14">
        <v>0</v>
      </c>
      <c r="AE382" s="15">
        <f>C382-(D382+E382+F382+H382+J382+L382+M382+N382+O382+P382+Q382+R382+S382+T382+U382+V382+Y382+Z382+AA382+AB382+I382+X382+AC382+K382+AD382)</f>
        <v>-0.002000000000000668</v>
      </c>
      <c r="AF382" s="16" t="e">
        <f>#REF!+AE382</f>
        <v>#REF!</v>
      </c>
      <c r="AG382" s="17">
        <f>C382-SUM(D382:AE382)+G382+W382</f>
        <v>0</v>
      </c>
      <c r="AH382" s="13">
        <v>3.4</v>
      </c>
      <c r="AJ382" s="1" t="e">
        <f>(C382+#REF!)*#REF!</f>
        <v>#REF!</v>
      </c>
    </row>
    <row r="383" spans="1:36" ht="13.5" customHeight="1">
      <c r="A383" s="11">
        <v>380</v>
      </c>
      <c r="B383" s="41" t="s">
        <v>413</v>
      </c>
      <c r="C383" s="14">
        <v>10.27</v>
      </c>
      <c r="D383" s="14">
        <v>0</v>
      </c>
      <c r="E383" s="14">
        <v>0.34</v>
      </c>
      <c r="F383" s="14">
        <v>0</v>
      </c>
      <c r="G383" s="42">
        <v>0.58</v>
      </c>
      <c r="H383" s="14">
        <f>AH383-AH383*2%</f>
        <v>3.332</v>
      </c>
      <c r="I383" s="14">
        <v>0.07</v>
      </c>
      <c r="J383" s="14">
        <v>0.35</v>
      </c>
      <c r="K383" s="14">
        <v>0</v>
      </c>
      <c r="L383" s="14">
        <v>0.19</v>
      </c>
      <c r="M383" s="14">
        <v>0</v>
      </c>
      <c r="N383" s="14">
        <v>0.16</v>
      </c>
      <c r="O383" s="14">
        <v>0</v>
      </c>
      <c r="P383" s="14">
        <v>0</v>
      </c>
      <c r="Q383" s="14">
        <v>0.04</v>
      </c>
      <c r="R383" s="14">
        <v>0</v>
      </c>
      <c r="S383" s="14">
        <v>0</v>
      </c>
      <c r="T383" s="14">
        <v>0</v>
      </c>
      <c r="U383" s="14">
        <v>0.35</v>
      </c>
      <c r="V383" s="14">
        <f t="shared" si="18"/>
        <v>2.61</v>
      </c>
      <c r="W383" s="42">
        <v>2.03</v>
      </c>
      <c r="X383" s="14">
        <v>0</v>
      </c>
      <c r="Y383" s="14">
        <v>0.85</v>
      </c>
      <c r="Z383" s="14">
        <v>0.34</v>
      </c>
      <c r="AA383" s="14">
        <v>1.64</v>
      </c>
      <c r="AB383" s="14">
        <v>0</v>
      </c>
      <c r="AC383" s="14">
        <v>0</v>
      </c>
      <c r="AD383" s="14">
        <v>0</v>
      </c>
      <c r="AE383" s="15">
        <f>C383-(D383+E383+F383+H383+J383+L383+M383+N383+O383+P383+Q383+R383+S383+T383+U383+V383+Y383+Z383+AA383+AB383+I383+X383+AC383+K383+AD383)</f>
        <v>-0.002000000000000668</v>
      </c>
      <c r="AF383" s="16" t="e">
        <f>#REF!+AE383</f>
        <v>#REF!</v>
      </c>
      <c r="AG383" s="17">
        <f>C383-SUM(D383:AE383)+G383+W383</f>
        <v>0</v>
      </c>
      <c r="AH383" s="13">
        <v>3.4</v>
      </c>
      <c r="AJ383" s="1" t="e">
        <f>(C383+#REF!)*#REF!</f>
        <v>#REF!</v>
      </c>
    </row>
    <row r="384" spans="1:36" ht="15">
      <c r="A384" s="11">
        <v>381</v>
      </c>
      <c r="B384" s="41" t="s">
        <v>414</v>
      </c>
      <c r="C384" s="14">
        <v>12.57</v>
      </c>
      <c r="D384" s="14">
        <v>0.65</v>
      </c>
      <c r="E384" s="14">
        <v>0.34</v>
      </c>
      <c r="F384" s="14">
        <v>0</v>
      </c>
      <c r="G384" s="42">
        <v>0.58</v>
      </c>
      <c r="H384" s="14">
        <v>3.75</v>
      </c>
      <c r="I384" s="14">
        <v>0.19</v>
      </c>
      <c r="J384" s="14">
        <v>0.75</v>
      </c>
      <c r="K384" s="14">
        <v>0</v>
      </c>
      <c r="L384" s="14">
        <v>0.11</v>
      </c>
      <c r="M384" s="14">
        <v>0.54</v>
      </c>
      <c r="N384" s="14">
        <v>0.16</v>
      </c>
      <c r="O384" s="14">
        <v>0</v>
      </c>
      <c r="P384" s="14">
        <v>0.1</v>
      </c>
      <c r="Q384" s="14">
        <v>0.04</v>
      </c>
      <c r="R384" s="14">
        <v>0</v>
      </c>
      <c r="S384" s="14">
        <v>0</v>
      </c>
      <c r="T384" s="14">
        <v>0</v>
      </c>
      <c r="U384" s="14">
        <v>0.43</v>
      </c>
      <c r="V384" s="14">
        <f t="shared" si="18"/>
        <v>2.61</v>
      </c>
      <c r="W384" s="42">
        <v>2.03</v>
      </c>
      <c r="X384" s="14">
        <v>0</v>
      </c>
      <c r="Y384" s="14">
        <v>0.92</v>
      </c>
      <c r="Z384" s="14">
        <v>0.34</v>
      </c>
      <c r="AA384" s="14">
        <v>1.64</v>
      </c>
      <c r="AB384" s="14">
        <v>0</v>
      </c>
      <c r="AC384" s="14">
        <v>0</v>
      </c>
      <c r="AD384" s="14">
        <v>0</v>
      </c>
      <c r="AE384" s="15">
        <f>C384-(D384+E384+F384+H384+J384+L384+M384+N384+O384+P384+Q384+R384+S384+T384+U384+V384+Y384+Z384+AA384+AB384+I384+X384+AC384+K384+AD384)</f>
        <v>0</v>
      </c>
      <c r="AF384" s="16" t="e">
        <f>#REF!+AE384</f>
        <v>#REF!</v>
      </c>
      <c r="AG384" s="17">
        <f>C384-SUM(D384:AE384)+G384+W384</f>
        <v>0</v>
      </c>
      <c r="AH384" s="13">
        <v>3.75</v>
      </c>
      <c r="AJ384" s="1" t="e">
        <f>(C384+#REF!)*#REF!</f>
        <v>#REF!</v>
      </c>
    </row>
    <row r="385" spans="1:36" ht="15">
      <c r="A385" s="11">
        <v>382</v>
      </c>
      <c r="B385" s="41" t="s">
        <v>415</v>
      </c>
      <c r="C385" s="14">
        <v>11.22</v>
      </c>
      <c r="D385" s="14">
        <v>0</v>
      </c>
      <c r="E385" s="14">
        <v>0.34</v>
      </c>
      <c r="F385" s="14">
        <v>0</v>
      </c>
      <c r="G385" s="42">
        <v>0.58</v>
      </c>
      <c r="H385" s="14">
        <v>3.44</v>
      </c>
      <c r="I385" s="14">
        <v>0</v>
      </c>
      <c r="J385" s="14">
        <v>0.55</v>
      </c>
      <c r="K385" s="14">
        <v>0</v>
      </c>
      <c r="L385" s="14">
        <v>0.11</v>
      </c>
      <c r="M385" s="14">
        <v>0.54</v>
      </c>
      <c r="N385" s="14">
        <v>0.16</v>
      </c>
      <c r="O385" s="14">
        <v>0</v>
      </c>
      <c r="P385" s="14">
        <v>0.1</v>
      </c>
      <c r="Q385" s="14">
        <v>0.04</v>
      </c>
      <c r="R385" s="14">
        <v>0</v>
      </c>
      <c r="S385" s="14">
        <v>0</v>
      </c>
      <c r="T385" s="14">
        <v>0</v>
      </c>
      <c r="U385" s="14">
        <v>0.43</v>
      </c>
      <c r="V385" s="14">
        <f t="shared" si="18"/>
        <v>2.61</v>
      </c>
      <c r="W385" s="42">
        <v>2.03</v>
      </c>
      <c r="X385" s="14">
        <v>0</v>
      </c>
      <c r="Y385" s="14">
        <v>0.92</v>
      </c>
      <c r="Z385" s="14">
        <v>0.34</v>
      </c>
      <c r="AA385" s="14">
        <v>1.64</v>
      </c>
      <c r="AB385" s="14">
        <v>0</v>
      </c>
      <c r="AC385" s="14">
        <v>0</v>
      </c>
      <c r="AD385" s="14">
        <v>0</v>
      </c>
      <c r="AE385" s="15">
        <f>C385-(D385+E385+F385+H385+J385+L385+M385+N385+O385+P385+Q385+R385+S385+T385+U385+V385+Y385+Z385+AA385+AB385+I385+X385+AC385+K385+AD385)</f>
        <v>0</v>
      </c>
      <c r="AF385" s="16" t="e">
        <f>#REF!+AE385</f>
        <v>#REF!</v>
      </c>
      <c r="AG385" s="17">
        <f>C385-SUM(D385:AE385)+G385+W385</f>
        <v>0</v>
      </c>
      <c r="AH385" s="13">
        <v>3.44</v>
      </c>
      <c r="AJ385" s="1" t="e">
        <f>(C385+#REF!)*#REF!</f>
        <v>#REF!</v>
      </c>
    </row>
    <row r="386" spans="1:44" ht="15">
      <c r="A386" s="11">
        <v>383</v>
      </c>
      <c r="B386" s="41" t="s">
        <v>416</v>
      </c>
      <c r="C386" s="14">
        <v>20.4</v>
      </c>
      <c r="D386" s="14">
        <v>1.41</v>
      </c>
      <c r="E386" s="14">
        <v>0.34</v>
      </c>
      <c r="F386" s="14">
        <v>0.89</v>
      </c>
      <c r="G386" s="42">
        <v>0</v>
      </c>
      <c r="H386" s="14">
        <v>4.12</v>
      </c>
      <c r="I386" s="14">
        <v>0</v>
      </c>
      <c r="J386" s="14">
        <v>0.79</v>
      </c>
      <c r="K386" s="14">
        <v>0.4</v>
      </c>
      <c r="L386" s="14">
        <v>0.11</v>
      </c>
      <c r="M386" s="14">
        <v>0.54</v>
      </c>
      <c r="N386" s="14">
        <v>0.16</v>
      </c>
      <c r="O386" s="14">
        <v>0</v>
      </c>
      <c r="P386" s="14">
        <v>0.1</v>
      </c>
      <c r="Q386" s="14">
        <v>0.04</v>
      </c>
      <c r="R386" s="14">
        <v>1.72</v>
      </c>
      <c r="S386" s="14">
        <v>0</v>
      </c>
      <c r="T386" s="14">
        <v>0.03</v>
      </c>
      <c r="U386" s="14">
        <v>0.94</v>
      </c>
      <c r="V386" s="14">
        <f t="shared" si="18"/>
        <v>1.63</v>
      </c>
      <c r="W386" s="42">
        <v>1.63</v>
      </c>
      <c r="X386" s="14">
        <v>0.43</v>
      </c>
      <c r="Y386" s="14">
        <v>1.22</v>
      </c>
      <c r="Z386" s="14">
        <v>0.34</v>
      </c>
      <c r="AA386" s="14">
        <v>2.2</v>
      </c>
      <c r="AB386" s="14">
        <v>0</v>
      </c>
      <c r="AC386" s="14">
        <v>0.03</v>
      </c>
      <c r="AD386" s="14">
        <v>0</v>
      </c>
      <c r="AE386" s="15">
        <f>C386-(D386+E386+F386+H386+J386+L386+M386+N386+O386+P386+Q386+R386+S386+T386+U386+V386+Y386+Z386+AA386+AB386+I386+X386+AC386+K386+AD386)</f>
        <v>2.960000000000001</v>
      </c>
      <c r="AF386" s="16" t="e">
        <f>#REF!+AE386</f>
        <v>#REF!</v>
      </c>
      <c r="AG386" s="17">
        <f>C386-SUM(D386:AE386)+G386+W386</f>
        <v>0</v>
      </c>
      <c r="AH386" s="18">
        <v>4.12</v>
      </c>
      <c r="AJ386" s="1" t="e">
        <f>(C386+#REF!)*#REF!</f>
        <v>#REF!</v>
      </c>
      <c r="AK386" s="3"/>
      <c r="AL386" s="3"/>
      <c r="AM386" s="3"/>
      <c r="AN386" s="3"/>
      <c r="AO386" s="3"/>
      <c r="AP386" s="3"/>
      <c r="AQ386" s="3"/>
      <c r="AR386" s="3"/>
    </row>
    <row r="387" spans="1:36" ht="15">
      <c r="A387" s="11">
        <v>384</v>
      </c>
      <c r="B387" s="41" t="s">
        <v>417</v>
      </c>
      <c r="C387" s="14">
        <v>12.57</v>
      </c>
      <c r="D387" s="14">
        <v>1.07</v>
      </c>
      <c r="E387" s="14">
        <v>0.34</v>
      </c>
      <c r="F387" s="14">
        <v>0</v>
      </c>
      <c r="G387" s="42">
        <v>0.58</v>
      </c>
      <c r="H387" s="14">
        <f>AH387-AH387*2%</f>
        <v>3.675</v>
      </c>
      <c r="I387" s="14">
        <v>0.3</v>
      </c>
      <c r="J387" s="14">
        <v>0.75</v>
      </c>
      <c r="K387" s="14">
        <v>0</v>
      </c>
      <c r="L387" s="14">
        <v>0.19</v>
      </c>
      <c r="M387" s="14">
        <v>0</v>
      </c>
      <c r="N387" s="14">
        <v>0.16</v>
      </c>
      <c r="O387" s="14">
        <v>0</v>
      </c>
      <c r="P387" s="14">
        <v>0.1</v>
      </c>
      <c r="Q387" s="14">
        <v>0.04</v>
      </c>
      <c r="R387" s="14">
        <v>0</v>
      </c>
      <c r="S387" s="14">
        <v>0</v>
      </c>
      <c r="T387" s="14">
        <v>0</v>
      </c>
      <c r="U387" s="14">
        <v>0.43</v>
      </c>
      <c r="V387" s="14">
        <f aca="true" t="shared" si="21" ref="V387:V434">G387+W387</f>
        <v>2.61</v>
      </c>
      <c r="W387" s="42">
        <v>2.03</v>
      </c>
      <c r="X387" s="14">
        <v>0</v>
      </c>
      <c r="Y387" s="14">
        <v>0.92</v>
      </c>
      <c r="Z387" s="14">
        <v>0.34</v>
      </c>
      <c r="AA387" s="14">
        <v>1.64</v>
      </c>
      <c r="AB387" s="14">
        <v>0</v>
      </c>
      <c r="AC387" s="14">
        <v>0</v>
      </c>
      <c r="AD387" s="14">
        <v>0</v>
      </c>
      <c r="AE387" s="15">
        <f>C387-(D387+E387+F387+H387+J387+L387+M387+N387+O387+P387+Q387+R387+S387+T387+U387+V387+Y387+Z387+AA387+AB387+I387+X387+AC387+K387+AD387)</f>
        <v>0.004999999999999005</v>
      </c>
      <c r="AF387" s="16" t="e">
        <f>#REF!+AE387</f>
        <v>#REF!</v>
      </c>
      <c r="AG387" s="17">
        <f>C387-SUM(D387:AE387)+G387+W387</f>
        <v>0</v>
      </c>
      <c r="AH387" s="13">
        <v>3.75</v>
      </c>
      <c r="AJ387" s="1" t="e">
        <f>(C387+#REF!)*#REF!</f>
        <v>#REF!</v>
      </c>
    </row>
    <row r="388" spans="1:44" ht="15">
      <c r="A388" s="11">
        <v>385</v>
      </c>
      <c r="B388" s="41" t="s">
        <v>418</v>
      </c>
      <c r="C388" s="14">
        <v>11.69</v>
      </c>
      <c r="D388" s="14">
        <v>0</v>
      </c>
      <c r="E388" s="14">
        <v>0</v>
      </c>
      <c r="F388" s="14">
        <v>0</v>
      </c>
      <c r="G388" s="42">
        <v>0.58</v>
      </c>
      <c r="H388" s="14">
        <v>4.55</v>
      </c>
      <c r="I388" s="14">
        <v>0</v>
      </c>
      <c r="J388" s="14">
        <v>0.1</v>
      </c>
      <c r="K388" s="14">
        <v>0</v>
      </c>
      <c r="L388" s="14">
        <v>0</v>
      </c>
      <c r="M388" s="14">
        <v>0</v>
      </c>
      <c r="N388" s="14">
        <v>0.16</v>
      </c>
      <c r="O388" s="14">
        <v>0</v>
      </c>
      <c r="P388" s="14">
        <v>0</v>
      </c>
      <c r="Q388" s="14">
        <v>0.04</v>
      </c>
      <c r="R388" s="14">
        <v>0</v>
      </c>
      <c r="S388" s="14">
        <v>0</v>
      </c>
      <c r="T388" s="14">
        <v>0</v>
      </c>
      <c r="U388" s="14">
        <v>0.35</v>
      </c>
      <c r="V388" s="14">
        <f t="shared" si="21"/>
        <v>2.61</v>
      </c>
      <c r="W388" s="42">
        <v>2.03</v>
      </c>
      <c r="X388" s="14">
        <v>0</v>
      </c>
      <c r="Y388" s="14">
        <v>0.85</v>
      </c>
      <c r="Z388" s="14">
        <v>0.34</v>
      </c>
      <c r="AA388" s="14">
        <v>1.64</v>
      </c>
      <c r="AB388" s="14">
        <v>0</v>
      </c>
      <c r="AC388" s="14">
        <v>0</v>
      </c>
      <c r="AD388" s="14">
        <v>0</v>
      </c>
      <c r="AE388" s="15">
        <f>C388-(D388+E388+F388+H388+J388+L388+M388+N388+O388+P388+Q388+R388+S388+T388+U388+V388+Y388+Z388+AA388+AB388+I388+X388+AC388+K388+AD388)</f>
        <v>1.0500000000000007</v>
      </c>
      <c r="AF388" s="16" t="e">
        <f>#REF!+AE388</f>
        <v>#REF!</v>
      </c>
      <c r="AG388" s="17">
        <f>C388-SUM(D388:AE388)+G388+W388</f>
        <v>0</v>
      </c>
      <c r="AH388" s="13">
        <v>4.55</v>
      </c>
      <c r="AJ388" s="1" t="e">
        <f>(C388+#REF!)*#REF!</f>
        <v>#REF!</v>
      </c>
      <c r="AK388" s="3"/>
      <c r="AL388" s="3"/>
      <c r="AM388" s="3"/>
      <c r="AN388" s="3"/>
      <c r="AO388" s="3"/>
      <c r="AP388" s="3"/>
      <c r="AQ388" s="3"/>
      <c r="AR388" s="3"/>
    </row>
    <row r="389" spans="1:56" s="19" customFormat="1" ht="15">
      <c r="A389" s="11">
        <v>386</v>
      </c>
      <c r="B389" s="41" t="s">
        <v>419</v>
      </c>
      <c r="C389" s="14">
        <v>15.87</v>
      </c>
      <c r="D389" s="14">
        <v>1.71</v>
      </c>
      <c r="E389" s="14">
        <v>0.04</v>
      </c>
      <c r="F389" s="14">
        <v>0</v>
      </c>
      <c r="G389" s="42">
        <v>0.58</v>
      </c>
      <c r="H389" s="14">
        <v>3.43</v>
      </c>
      <c r="I389" s="14">
        <v>0</v>
      </c>
      <c r="J389" s="14">
        <v>0.35</v>
      </c>
      <c r="K389" s="14">
        <v>0.04</v>
      </c>
      <c r="L389" s="14">
        <v>0.19</v>
      </c>
      <c r="M389" s="14">
        <v>0.74</v>
      </c>
      <c r="N389" s="14">
        <v>0.16</v>
      </c>
      <c r="O389" s="14">
        <v>0</v>
      </c>
      <c r="P389" s="14">
        <v>0</v>
      </c>
      <c r="Q389" s="14">
        <v>0.04</v>
      </c>
      <c r="R389" s="14">
        <v>0</v>
      </c>
      <c r="S389" s="14">
        <v>0</v>
      </c>
      <c r="T389" s="14">
        <v>0</v>
      </c>
      <c r="U389" s="14">
        <v>0.43</v>
      </c>
      <c r="V389" s="14">
        <f t="shared" si="21"/>
        <v>2.61</v>
      </c>
      <c r="W389" s="42">
        <v>2.03</v>
      </c>
      <c r="X389" s="14">
        <v>0</v>
      </c>
      <c r="Y389" s="14">
        <v>0.92</v>
      </c>
      <c r="Z389" s="14">
        <v>0.34</v>
      </c>
      <c r="AA389" s="14">
        <v>1.64</v>
      </c>
      <c r="AB389" s="14">
        <v>0</v>
      </c>
      <c r="AC389" s="14">
        <v>0</v>
      </c>
      <c r="AD389" s="14">
        <v>0</v>
      </c>
      <c r="AE389" s="15">
        <f>C389-(D389+E389+F389+H389+J389+L389+M389+N389+O389+P389+Q389+R389+S389+T389+U389+V389+Y389+Z389+AA389+AB389+I389+X389+AC389+K389+AD389)</f>
        <v>3.2300000000000004</v>
      </c>
      <c r="AF389" s="16" t="e">
        <f>#REF!+AE389</f>
        <v>#REF!</v>
      </c>
      <c r="AG389" s="17">
        <f>C389-SUM(D389:AE389)+G389+W389</f>
        <v>0</v>
      </c>
      <c r="AH389" s="13">
        <v>3.43</v>
      </c>
      <c r="AI389" s="1"/>
      <c r="AJ389" s="1" t="e">
        <f>(C389+#REF!)*#REF!</f>
        <v>#REF!</v>
      </c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</row>
    <row r="390" spans="1:56" s="19" customFormat="1" ht="15">
      <c r="A390" s="11">
        <v>387</v>
      </c>
      <c r="B390" s="41" t="s">
        <v>420</v>
      </c>
      <c r="C390" s="14">
        <v>10.9</v>
      </c>
      <c r="D390" s="14">
        <v>0</v>
      </c>
      <c r="E390" s="14">
        <v>0</v>
      </c>
      <c r="F390" s="14">
        <v>0</v>
      </c>
      <c r="G390" s="42">
        <v>0.58</v>
      </c>
      <c r="H390" s="14">
        <f>AH390-AH390*2%</f>
        <v>3.2927999999999997</v>
      </c>
      <c r="I390" s="14">
        <v>0.07</v>
      </c>
      <c r="J390" s="14">
        <v>0.75</v>
      </c>
      <c r="K390" s="14">
        <v>0</v>
      </c>
      <c r="L390" s="14">
        <v>0.19</v>
      </c>
      <c r="M390" s="14">
        <v>0</v>
      </c>
      <c r="N390" s="14">
        <v>0.16</v>
      </c>
      <c r="O390" s="14">
        <v>0</v>
      </c>
      <c r="P390" s="14">
        <v>0</v>
      </c>
      <c r="Q390" s="14">
        <v>0.04</v>
      </c>
      <c r="R390" s="14">
        <v>0</v>
      </c>
      <c r="S390" s="14">
        <v>0</v>
      </c>
      <c r="T390" s="14">
        <v>0</v>
      </c>
      <c r="U390" s="14">
        <v>0.43</v>
      </c>
      <c r="V390" s="14">
        <f t="shared" si="21"/>
        <v>2.61</v>
      </c>
      <c r="W390" s="42">
        <v>2.03</v>
      </c>
      <c r="X390" s="14">
        <v>0</v>
      </c>
      <c r="Y390" s="14">
        <v>0.92</v>
      </c>
      <c r="Z390" s="14">
        <v>0.34</v>
      </c>
      <c r="AA390" s="14">
        <v>1.64</v>
      </c>
      <c r="AB390" s="14">
        <v>0</v>
      </c>
      <c r="AC390" s="14">
        <v>0</v>
      </c>
      <c r="AD390" s="14">
        <v>0</v>
      </c>
      <c r="AE390" s="15">
        <f>C390-(D390+E390+F390+H390+J390+L390+M390+N390+O390+P390+Q390+R390+S390+T390+U390+V390+Y390+Z390+AA390+AB390+I390+X390+AC390+K390+AD390)</f>
        <v>0.4572000000000003</v>
      </c>
      <c r="AF390" s="16" t="e">
        <f>#REF!+AE390</f>
        <v>#REF!</v>
      </c>
      <c r="AG390" s="17">
        <f>C390-SUM(D390:AE390)+G390+W390</f>
        <v>0</v>
      </c>
      <c r="AH390" s="13">
        <v>3.36</v>
      </c>
      <c r="AI390" s="1"/>
      <c r="AJ390" s="1" t="e">
        <f>(C390+#REF!)*#REF!</f>
        <v>#REF!</v>
      </c>
      <c r="AK390" s="1"/>
      <c r="AL390" s="1"/>
      <c r="AM390" s="1"/>
      <c r="AN390" s="1"/>
      <c r="AO390" s="1"/>
      <c r="AP390" s="1"/>
      <c r="AQ390" s="1"/>
      <c r="AR390" s="1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</row>
    <row r="391" spans="1:56" s="19" customFormat="1" ht="15">
      <c r="A391" s="11">
        <v>388</v>
      </c>
      <c r="B391" s="41" t="s">
        <v>421</v>
      </c>
      <c r="C391" s="14">
        <v>15.57</v>
      </c>
      <c r="D391" s="14">
        <v>1.91</v>
      </c>
      <c r="E391" s="14">
        <v>0.34</v>
      </c>
      <c r="F391" s="14">
        <v>0</v>
      </c>
      <c r="G391" s="42">
        <v>0.58</v>
      </c>
      <c r="H391" s="14">
        <v>4.55</v>
      </c>
      <c r="I391" s="14">
        <v>0</v>
      </c>
      <c r="J391" s="14">
        <v>0.73</v>
      </c>
      <c r="K391" s="14">
        <v>0</v>
      </c>
      <c r="L391" s="14">
        <v>0</v>
      </c>
      <c r="M391" s="14">
        <v>0</v>
      </c>
      <c r="N391" s="14">
        <v>0.16</v>
      </c>
      <c r="O391" s="14">
        <v>0</v>
      </c>
      <c r="P391" s="14">
        <v>0</v>
      </c>
      <c r="Q391" s="14">
        <v>0.04</v>
      </c>
      <c r="R391" s="14">
        <v>0</v>
      </c>
      <c r="S391" s="14">
        <v>0</v>
      </c>
      <c r="T391" s="14">
        <v>0</v>
      </c>
      <c r="U391" s="14">
        <v>0.35</v>
      </c>
      <c r="V391" s="14">
        <f t="shared" si="21"/>
        <v>2.61</v>
      </c>
      <c r="W391" s="42">
        <v>2.03</v>
      </c>
      <c r="X391" s="14">
        <v>0</v>
      </c>
      <c r="Y391" s="14">
        <v>0.85</v>
      </c>
      <c r="Z391" s="14">
        <v>0.34</v>
      </c>
      <c r="AA391" s="14">
        <v>1.64</v>
      </c>
      <c r="AB391" s="14">
        <v>0</v>
      </c>
      <c r="AC391" s="14">
        <v>0</v>
      </c>
      <c r="AD391" s="14">
        <v>0</v>
      </c>
      <c r="AE391" s="15">
        <f>C391-(D391+E391+F391+H391+J391+L391+M391+N391+O391+P391+Q391+R391+S391+T391+U391+V391+Y391+Z391+AA391+AB391+I391+X391+AC391+K391+AD391)</f>
        <v>2.0500000000000007</v>
      </c>
      <c r="AF391" s="16" t="e">
        <f>#REF!+AE391</f>
        <v>#REF!</v>
      </c>
      <c r="AG391" s="17">
        <f>C391-SUM(D391:AE391)+G391+W391</f>
        <v>3.9968028886505635E-15</v>
      </c>
      <c r="AH391" s="13">
        <v>4.55</v>
      </c>
      <c r="AI391" s="1"/>
      <c r="AJ391" s="1" t="e">
        <f>(C391+#REF!)*#REF!</f>
        <v>#REF!</v>
      </c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</row>
    <row r="392" spans="1:56" s="19" customFormat="1" ht="15">
      <c r="A392" s="11">
        <v>389</v>
      </c>
      <c r="B392" s="41" t="s">
        <v>422</v>
      </c>
      <c r="C392" s="14">
        <v>13.82</v>
      </c>
      <c r="D392" s="14">
        <v>0</v>
      </c>
      <c r="E392" s="14">
        <v>0.34</v>
      </c>
      <c r="F392" s="14">
        <v>0</v>
      </c>
      <c r="G392" s="42">
        <v>0.58</v>
      </c>
      <c r="H392" s="14">
        <f>AH392-AH392*2%</f>
        <v>3.3026</v>
      </c>
      <c r="I392" s="14">
        <v>2.41</v>
      </c>
      <c r="J392" s="14">
        <v>1.13</v>
      </c>
      <c r="K392" s="14">
        <v>0</v>
      </c>
      <c r="L392" s="14">
        <v>0.11</v>
      </c>
      <c r="M392" s="14">
        <v>0</v>
      </c>
      <c r="N392" s="14">
        <v>0.16</v>
      </c>
      <c r="O392" s="14">
        <v>0</v>
      </c>
      <c r="P392" s="14">
        <v>0</v>
      </c>
      <c r="Q392" s="14">
        <v>0.04</v>
      </c>
      <c r="R392" s="14">
        <v>0</v>
      </c>
      <c r="S392" s="14">
        <v>0</v>
      </c>
      <c r="T392" s="14">
        <v>0</v>
      </c>
      <c r="U392" s="14">
        <v>0.43</v>
      </c>
      <c r="V392" s="14">
        <f t="shared" si="21"/>
        <v>2.61</v>
      </c>
      <c r="W392" s="42">
        <v>2.03</v>
      </c>
      <c r="X392" s="14">
        <v>0</v>
      </c>
      <c r="Y392" s="14">
        <v>0.85</v>
      </c>
      <c r="Z392" s="14">
        <v>0.34</v>
      </c>
      <c r="AA392" s="14">
        <v>1.64</v>
      </c>
      <c r="AB392" s="14">
        <v>0</v>
      </c>
      <c r="AC392" s="14">
        <v>0</v>
      </c>
      <c r="AD392" s="14">
        <v>0</v>
      </c>
      <c r="AE392" s="15">
        <f>C392-(D392+E392+F392+H392+J392+L392+M392+N392+O392+P392+Q392+R392+S392+T392+U392+V392+Y392+Z392+AA392+AB392+I392+X392+AC392+K392+AD392)</f>
        <v>0.4573999999999998</v>
      </c>
      <c r="AF392" s="16" t="e">
        <f>#REF!+AE392</f>
        <v>#REF!</v>
      </c>
      <c r="AG392" s="17">
        <f>C392-SUM(D392:AE392)+G392+W392</f>
        <v>0</v>
      </c>
      <c r="AH392" s="13">
        <v>3.37</v>
      </c>
      <c r="AI392" s="1"/>
      <c r="AJ392" s="1" t="e">
        <f>(C392+#REF!)*#REF!</f>
        <v>#REF!</v>
      </c>
      <c r="AK392" s="1"/>
      <c r="AL392" s="1"/>
      <c r="AM392" s="1"/>
      <c r="AN392" s="1"/>
      <c r="AO392" s="1"/>
      <c r="AP392" s="1"/>
      <c r="AQ392" s="1"/>
      <c r="AR392" s="1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</row>
    <row r="393" spans="1:56" s="19" customFormat="1" ht="15">
      <c r="A393" s="11">
        <v>390</v>
      </c>
      <c r="B393" s="41" t="s">
        <v>423</v>
      </c>
      <c r="C393" s="14">
        <v>13.23</v>
      </c>
      <c r="D393" s="14">
        <v>1.17</v>
      </c>
      <c r="E393" s="14">
        <v>0.34</v>
      </c>
      <c r="F393" s="14">
        <v>0</v>
      </c>
      <c r="G393" s="42">
        <v>0.58</v>
      </c>
      <c r="H393" s="14">
        <v>2.59</v>
      </c>
      <c r="I393" s="14">
        <v>0</v>
      </c>
      <c r="J393" s="14">
        <v>0.39</v>
      </c>
      <c r="K393" s="14">
        <v>0</v>
      </c>
      <c r="L393" s="14">
        <v>0.11</v>
      </c>
      <c r="M393" s="14">
        <v>0</v>
      </c>
      <c r="N393" s="14">
        <v>0.16</v>
      </c>
      <c r="O393" s="14">
        <v>0</v>
      </c>
      <c r="P393" s="14">
        <v>0.1</v>
      </c>
      <c r="Q393" s="14">
        <v>0.04</v>
      </c>
      <c r="R393" s="14">
        <v>0</v>
      </c>
      <c r="S393" s="14">
        <v>0</v>
      </c>
      <c r="T393" s="14">
        <v>0</v>
      </c>
      <c r="U393" s="14">
        <v>0.43</v>
      </c>
      <c r="V393" s="14">
        <f t="shared" si="21"/>
        <v>2.61</v>
      </c>
      <c r="W393" s="42">
        <v>2.03</v>
      </c>
      <c r="X393" s="14">
        <v>0</v>
      </c>
      <c r="Y393" s="14">
        <v>0.92</v>
      </c>
      <c r="Z393" s="14">
        <v>0.34</v>
      </c>
      <c r="AA393" s="14">
        <v>1.64</v>
      </c>
      <c r="AB393" s="14">
        <v>0</v>
      </c>
      <c r="AC393" s="14">
        <v>0</v>
      </c>
      <c r="AD393" s="14">
        <v>0</v>
      </c>
      <c r="AE393" s="15">
        <f>C393-(D393+E393+F393+H393+J393+L393+M393+N393+O393+P393+Q393+R393+S393+T393+U393+V393+Y393+Z393+AA393+AB393+I393+X393+AC393+K393+AD393)</f>
        <v>2.3900000000000006</v>
      </c>
      <c r="AF393" s="16" t="e">
        <f>#REF!+AE393</f>
        <v>#REF!</v>
      </c>
      <c r="AG393" s="17">
        <f>C393-SUM(D393:AE393)+G393+W393</f>
        <v>0</v>
      </c>
      <c r="AH393" s="13">
        <v>2.59</v>
      </c>
      <c r="AI393" s="1"/>
      <c r="AJ393" s="1" t="e">
        <f>(C393+#REF!)*#REF!</f>
        <v>#REF!</v>
      </c>
      <c r="AK393" s="1"/>
      <c r="AL393" s="1"/>
      <c r="AM393" s="1"/>
      <c r="AN393" s="1"/>
      <c r="AO393" s="1"/>
      <c r="AP393" s="1"/>
      <c r="AQ393" s="1"/>
      <c r="AR393" s="1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</row>
    <row r="394" spans="1:56" s="19" customFormat="1" ht="15">
      <c r="A394" s="11">
        <v>391</v>
      </c>
      <c r="B394" s="41" t="s">
        <v>424</v>
      </c>
      <c r="C394" s="14">
        <v>12.57</v>
      </c>
      <c r="D394" s="14">
        <v>0.64</v>
      </c>
      <c r="E394" s="14">
        <v>0.34</v>
      </c>
      <c r="F394" s="14">
        <v>0</v>
      </c>
      <c r="G394" s="42">
        <v>0.58</v>
      </c>
      <c r="H394" s="14">
        <v>3.75</v>
      </c>
      <c r="I394" s="14">
        <v>0.2</v>
      </c>
      <c r="J394" s="14">
        <v>0.75</v>
      </c>
      <c r="K394" s="14">
        <v>0</v>
      </c>
      <c r="L394" s="14">
        <v>0.11</v>
      </c>
      <c r="M394" s="14">
        <v>0.54</v>
      </c>
      <c r="N394" s="14">
        <v>0.16</v>
      </c>
      <c r="O394" s="14">
        <v>0</v>
      </c>
      <c r="P394" s="14">
        <v>0.1</v>
      </c>
      <c r="Q394" s="14">
        <v>0.04</v>
      </c>
      <c r="R394" s="14">
        <v>0</v>
      </c>
      <c r="S394" s="14">
        <v>0</v>
      </c>
      <c r="T394" s="14">
        <v>0</v>
      </c>
      <c r="U394" s="14">
        <v>0.43</v>
      </c>
      <c r="V394" s="14">
        <f t="shared" si="21"/>
        <v>2.61</v>
      </c>
      <c r="W394" s="42">
        <v>2.03</v>
      </c>
      <c r="X394" s="14">
        <v>0</v>
      </c>
      <c r="Y394" s="14">
        <v>0.92</v>
      </c>
      <c r="Z394" s="14">
        <v>0.34</v>
      </c>
      <c r="AA394" s="14">
        <v>1.64</v>
      </c>
      <c r="AB394" s="14">
        <v>0</v>
      </c>
      <c r="AC394" s="14">
        <v>0</v>
      </c>
      <c r="AD394" s="14">
        <v>0</v>
      </c>
      <c r="AE394" s="15">
        <f>C394-(D394+E394+F394+H394+J394+L394+M394+N394+O394+P394+Q394+R394+S394+T394+U394+V394+Y394+Z394+AA394+AB394+I394+X394+AC394+K394+AD394)</f>
        <v>0</v>
      </c>
      <c r="AF394" s="16" t="e">
        <f>#REF!+AE394</f>
        <v>#REF!</v>
      </c>
      <c r="AG394" s="17">
        <f>C394-SUM(D394:AE394)+G394+W394</f>
        <v>0</v>
      </c>
      <c r="AH394" s="13">
        <v>3.75</v>
      </c>
      <c r="AI394" s="1"/>
      <c r="AJ394" s="1" t="e">
        <f>(C394+#REF!)*#REF!</f>
        <v>#REF!</v>
      </c>
      <c r="AK394" s="1"/>
      <c r="AL394" s="1"/>
      <c r="AM394" s="1"/>
      <c r="AN394" s="1"/>
      <c r="AO394" s="1"/>
      <c r="AP394" s="1"/>
      <c r="AQ394" s="1"/>
      <c r="AR394" s="1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</row>
    <row r="395" spans="1:56" s="19" customFormat="1" ht="15">
      <c r="A395" s="11">
        <v>392</v>
      </c>
      <c r="B395" s="41" t="s">
        <v>425</v>
      </c>
      <c r="C395" s="14">
        <v>12.57</v>
      </c>
      <c r="D395" s="14">
        <v>0.64</v>
      </c>
      <c r="E395" s="14">
        <v>0.34</v>
      </c>
      <c r="F395" s="14">
        <v>0</v>
      </c>
      <c r="G395" s="42">
        <v>0.58</v>
      </c>
      <c r="H395" s="14">
        <v>3.75</v>
      </c>
      <c r="I395" s="14">
        <v>0.2</v>
      </c>
      <c r="J395" s="14">
        <v>0.75</v>
      </c>
      <c r="K395" s="14">
        <v>0</v>
      </c>
      <c r="L395" s="14">
        <v>0.11</v>
      </c>
      <c r="M395" s="14">
        <v>0.54</v>
      </c>
      <c r="N395" s="14">
        <v>0.16</v>
      </c>
      <c r="O395" s="14">
        <v>0</v>
      </c>
      <c r="P395" s="14">
        <v>0.1</v>
      </c>
      <c r="Q395" s="14">
        <v>0.04</v>
      </c>
      <c r="R395" s="14">
        <v>0</v>
      </c>
      <c r="S395" s="14">
        <v>0</v>
      </c>
      <c r="T395" s="14">
        <v>0</v>
      </c>
      <c r="U395" s="14">
        <v>0.43</v>
      </c>
      <c r="V395" s="14">
        <f t="shared" si="21"/>
        <v>2.61</v>
      </c>
      <c r="W395" s="42">
        <v>2.03</v>
      </c>
      <c r="X395" s="14">
        <v>0</v>
      </c>
      <c r="Y395" s="14">
        <v>0.92</v>
      </c>
      <c r="Z395" s="14">
        <v>0.34</v>
      </c>
      <c r="AA395" s="14">
        <v>1.64</v>
      </c>
      <c r="AB395" s="14">
        <v>0</v>
      </c>
      <c r="AC395" s="14">
        <v>0</v>
      </c>
      <c r="AD395" s="14">
        <v>0</v>
      </c>
      <c r="AE395" s="15">
        <f>C395-(D395+E395+F395+H395+J395+L395+M395+N395+O395+P395+Q395+R395+S395+T395+U395+V395+Y395+Z395+AA395+AB395+I395+X395+AC395+K395+AD395)</f>
        <v>0</v>
      </c>
      <c r="AF395" s="16" t="e">
        <f>#REF!+AE395</f>
        <v>#REF!</v>
      </c>
      <c r="AG395" s="17">
        <f>C395-SUM(D395:AE395)+G395+W395</f>
        <v>0</v>
      </c>
      <c r="AH395" s="13">
        <v>3.75</v>
      </c>
      <c r="AI395" s="1"/>
      <c r="AJ395" s="1" t="e">
        <f>(C395+#REF!)*#REF!</f>
        <v>#REF!</v>
      </c>
      <c r="AK395" s="1"/>
      <c r="AL395" s="1"/>
      <c r="AM395" s="1"/>
      <c r="AN395" s="1"/>
      <c r="AO395" s="1"/>
      <c r="AP395" s="1"/>
      <c r="AQ395" s="1"/>
      <c r="AR395" s="1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</row>
    <row r="396" spans="1:56" s="19" customFormat="1" ht="15">
      <c r="A396" s="11">
        <v>393</v>
      </c>
      <c r="B396" s="41" t="s">
        <v>426</v>
      </c>
      <c r="C396" s="14">
        <v>12.57</v>
      </c>
      <c r="D396" s="14">
        <v>0.64</v>
      </c>
      <c r="E396" s="14">
        <v>0.34</v>
      </c>
      <c r="F396" s="14">
        <v>0</v>
      </c>
      <c r="G396" s="42">
        <v>0.58</v>
      </c>
      <c r="H396" s="14">
        <v>3.75</v>
      </c>
      <c r="I396" s="14">
        <v>0.2</v>
      </c>
      <c r="J396" s="14">
        <v>0.75</v>
      </c>
      <c r="K396" s="14">
        <v>0</v>
      </c>
      <c r="L396" s="14">
        <v>0.11</v>
      </c>
      <c r="M396" s="14">
        <v>0.54</v>
      </c>
      <c r="N396" s="14">
        <v>0.16</v>
      </c>
      <c r="O396" s="14">
        <v>0</v>
      </c>
      <c r="P396" s="14">
        <v>0.1</v>
      </c>
      <c r="Q396" s="14">
        <v>0.04</v>
      </c>
      <c r="R396" s="14">
        <v>0</v>
      </c>
      <c r="S396" s="14">
        <v>0</v>
      </c>
      <c r="T396" s="14">
        <v>0</v>
      </c>
      <c r="U396" s="14">
        <v>0.43</v>
      </c>
      <c r="V396" s="14">
        <f t="shared" si="21"/>
        <v>2.61</v>
      </c>
      <c r="W396" s="42">
        <v>2.03</v>
      </c>
      <c r="X396" s="14">
        <v>0</v>
      </c>
      <c r="Y396" s="14">
        <v>0.92</v>
      </c>
      <c r="Z396" s="14">
        <v>0.34</v>
      </c>
      <c r="AA396" s="14">
        <v>1.64</v>
      </c>
      <c r="AB396" s="14">
        <v>0</v>
      </c>
      <c r="AC396" s="14">
        <v>0</v>
      </c>
      <c r="AD396" s="14">
        <v>0</v>
      </c>
      <c r="AE396" s="15">
        <f>C396-(D396+E396+F396+H396+J396+L396+M396+N396+O396+P396+Q396+R396+S396+T396+U396+V396+Y396+Z396+AA396+AB396+I396+X396+AC396+K396+AD396)</f>
        <v>0</v>
      </c>
      <c r="AF396" s="16" t="e">
        <f>#REF!+AE396</f>
        <v>#REF!</v>
      </c>
      <c r="AG396" s="17">
        <f>C396-SUM(D396:AE396)+G396+W396</f>
        <v>0</v>
      </c>
      <c r="AH396" s="13">
        <v>3.75</v>
      </c>
      <c r="AI396" s="1"/>
      <c r="AJ396" s="1" t="e">
        <f>(C396+#REF!)*#REF!</f>
        <v>#REF!</v>
      </c>
      <c r="AK396" s="1"/>
      <c r="AL396" s="1"/>
      <c r="AM396" s="1"/>
      <c r="AN396" s="1"/>
      <c r="AO396" s="1"/>
      <c r="AP396" s="1"/>
      <c r="AQ396" s="1"/>
      <c r="AR396" s="1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</row>
    <row r="397" spans="1:56" s="19" customFormat="1" ht="15">
      <c r="A397" s="11">
        <v>394</v>
      </c>
      <c r="B397" s="41" t="s">
        <v>427</v>
      </c>
      <c r="C397" s="14">
        <v>15.55</v>
      </c>
      <c r="D397" s="14">
        <v>1.71</v>
      </c>
      <c r="E397" s="14">
        <v>0.34</v>
      </c>
      <c r="F397" s="14">
        <v>1.14</v>
      </c>
      <c r="G397" s="42">
        <v>0</v>
      </c>
      <c r="H397" s="14">
        <v>3.14</v>
      </c>
      <c r="I397" s="14">
        <v>1.23</v>
      </c>
      <c r="J397" s="14">
        <v>1.36</v>
      </c>
      <c r="K397" s="14">
        <v>0</v>
      </c>
      <c r="L397" s="14">
        <v>0.11</v>
      </c>
      <c r="M397" s="14">
        <v>0.54</v>
      </c>
      <c r="N397" s="14">
        <v>0.16</v>
      </c>
      <c r="O397" s="14">
        <v>0</v>
      </c>
      <c r="P397" s="14">
        <v>0.1</v>
      </c>
      <c r="Q397" s="14">
        <v>0.04</v>
      </c>
      <c r="R397" s="14">
        <v>0</v>
      </c>
      <c r="S397" s="14">
        <v>0</v>
      </c>
      <c r="T397" s="14">
        <v>0</v>
      </c>
      <c r="U397" s="14">
        <v>0.55</v>
      </c>
      <c r="V397" s="14">
        <f t="shared" si="21"/>
        <v>1.63</v>
      </c>
      <c r="W397" s="42">
        <v>1.63</v>
      </c>
      <c r="X397" s="14">
        <f>'[1]КГМ'!K433</f>
        <v>0.4442438644033743</v>
      </c>
      <c r="Y397" s="14">
        <v>1.08</v>
      </c>
      <c r="Z397" s="14">
        <v>0.34</v>
      </c>
      <c r="AA397" s="14">
        <v>1.64</v>
      </c>
      <c r="AB397" s="14">
        <v>0</v>
      </c>
      <c r="AC397" s="14">
        <v>0</v>
      </c>
      <c r="AD397" s="14">
        <v>0</v>
      </c>
      <c r="AE397" s="15">
        <f>C397-(D397+E397+F397+H397+J397+L397+M397+N397+O397+P397+Q397+R397+S397+T397+U397+V397+Y397+Z397+AA397+AB397+I397+X397+AC397+K397+AD397)</f>
        <v>-0.004243864403374431</v>
      </c>
      <c r="AF397" s="16" t="e">
        <f>#REF!+AE397</f>
        <v>#REF!</v>
      </c>
      <c r="AG397" s="17">
        <f>C397-SUM(D397:AE397)+G397+W397</f>
        <v>0</v>
      </c>
      <c r="AH397" s="13">
        <v>3.14</v>
      </c>
      <c r="AI397" s="1"/>
      <c r="AJ397" s="1" t="e">
        <f>(C397+#REF!)*#REF!</f>
        <v>#REF!</v>
      </c>
      <c r="AK397" s="1"/>
      <c r="AL397" s="1"/>
      <c r="AM397" s="1"/>
      <c r="AN397" s="1"/>
      <c r="AO397" s="1"/>
      <c r="AP397" s="1"/>
      <c r="AQ397" s="1"/>
      <c r="AR397" s="1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</row>
    <row r="398" spans="1:56" s="19" customFormat="1" ht="15">
      <c r="A398" s="11">
        <v>395</v>
      </c>
      <c r="B398" s="41" t="s">
        <v>428</v>
      </c>
      <c r="C398" s="14">
        <v>14.31</v>
      </c>
      <c r="D398" s="14">
        <v>1.71</v>
      </c>
      <c r="E398" s="14">
        <v>0.34</v>
      </c>
      <c r="F398" s="14">
        <v>1.14</v>
      </c>
      <c r="G398" s="42">
        <v>0</v>
      </c>
      <c r="H398" s="14">
        <v>2.85</v>
      </c>
      <c r="I398" s="14">
        <v>0</v>
      </c>
      <c r="J398" s="14">
        <v>0.14</v>
      </c>
      <c r="K398" s="14">
        <v>0</v>
      </c>
      <c r="L398" s="14">
        <v>0.11</v>
      </c>
      <c r="M398" s="14">
        <v>0.54</v>
      </c>
      <c r="N398" s="14">
        <v>0.16</v>
      </c>
      <c r="O398" s="14">
        <v>0</v>
      </c>
      <c r="P398" s="14">
        <v>0.1</v>
      </c>
      <c r="Q398" s="14">
        <v>0.04</v>
      </c>
      <c r="R398" s="14">
        <v>0</v>
      </c>
      <c r="S398" s="14">
        <v>0</v>
      </c>
      <c r="T398" s="14">
        <v>0</v>
      </c>
      <c r="U398" s="14">
        <v>0.55</v>
      </c>
      <c r="V398" s="14">
        <f t="shared" si="21"/>
        <v>1.63</v>
      </c>
      <c r="W398" s="42">
        <v>1.63</v>
      </c>
      <c r="X398" s="14">
        <v>0.38</v>
      </c>
      <c r="Y398" s="14">
        <v>1.08</v>
      </c>
      <c r="Z398" s="14">
        <v>0.34</v>
      </c>
      <c r="AA398" s="14">
        <v>1.64</v>
      </c>
      <c r="AB398" s="14">
        <v>0</v>
      </c>
      <c r="AC398" s="14">
        <v>0</v>
      </c>
      <c r="AD398" s="14">
        <v>0</v>
      </c>
      <c r="AE398" s="15">
        <f>C398-(D398+E398+F398+H398+J398+L398+M398+N398+O398+P398+Q398+R398+S398+T398+U398+V398+Y398+Z398+AA398+AB398+I398+X398+AC398+K398+AD398)</f>
        <v>1.5600000000000005</v>
      </c>
      <c r="AF398" s="16" t="e">
        <f>#REF!+AE398</f>
        <v>#REF!</v>
      </c>
      <c r="AG398" s="17">
        <f>C398-SUM(D398:AE398)+G398+W398</f>
        <v>0</v>
      </c>
      <c r="AH398" s="18">
        <v>2.85</v>
      </c>
      <c r="AI398" s="1"/>
      <c r="AJ398" s="1" t="e">
        <f>(C398+#REF!)*#REF!</f>
        <v>#REF!</v>
      </c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</row>
    <row r="399" spans="1:56" s="19" customFormat="1" ht="15">
      <c r="A399" s="11">
        <v>396</v>
      </c>
      <c r="B399" s="41" t="s">
        <v>429</v>
      </c>
      <c r="C399" s="14">
        <v>18.79</v>
      </c>
      <c r="D399" s="14">
        <v>1.41</v>
      </c>
      <c r="E399" s="14">
        <v>0.34</v>
      </c>
      <c r="F399" s="14">
        <v>1.14</v>
      </c>
      <c r="G399" s="42">
        <v>0</v>
      </c>
      <c r="H399" s="14">
        <v>2.76</v>
      </c>
      <c r="I399" s="14">
        <v>0</v>
      </c>
      <c r="J399" s="14">
        <v>0.79</v>
      </c>
      <c r="K399" s="14">
        <v>0.2</v>
      </c>
      <c r="L399" s="14">
        <v>0.11</v>
      </c>
      <c r="M399" s="14">
        <v>0.54</v>
      </c>
      <c r="N399" s="14">
        <v>0</v>
      </c>
      <c r="O399" s="14">
        <v>0.14</v>
      </c>
      <c r="P399" s="14">
        <v>0.1</v>
      </c>
      <c r="Q399" s="14">
        <v>0.04</v>
      </c>
      <c r="R399" s="14">
        <v>2.8</v>
      </c>
      <c r="S399" s="14">
        <v>0</v>
      </c>
      <c r="T399" s="14">
        <v>0.05</v>
      </c>
      <c r="U399" s="14">
        <v>0.94</v>
      </c>
      <c r="V399" s="14">
        <f t="shared" si="21"/>
        <v>1.63</v>
      </c>
      <c r="W399" s="42">
        <v>1.63</v>
      </c>
      <c r="X399" s="14">
        <v>0.39</v>
      </c>
      <c r="Y399" s="14">
        <v>1.22</v>
      </c>
      <c r="Z399" s="14">
        <v>0.34</v>
      </c>
      <c r="AA399" s="14">
        <v>2.2</v>
      </c>
      <c r="AB399" s="14">
        <v>0</v>
      </c>
      <c r="AC399" s="14">
        <v>0.02</v>
      </c>
      <c r="AD399" s="14">
        <v>0</v>
      </c>
      <c r="AE399" s="15">
        <f>C399-(D399+E399+F399+H399+J399+L399+M399+N399+O399+P399+Q399+R399+S399+T399+U399+V399+Y399+Z399+AA399+AB399+I399+X399+AC399+K399+AD399)</f>
        <v>1.629999999999999</v>
      </c>
      <c r="AF399" s="16" t="e">
        <f>#REF!+AE399</f>
        <v>#REF!</v>
      </c>
      <c r="AG399" s="17">
        <f>C399-SUM(D399:AE399)+G399+W399</f>
        <v>4.440892098500626E-15</v>
      </c>
      <c r="AH399" s="18">
        <v>2.76</v>
      </c>
      <c r="AI399" s="1"/>
      <c r="AJ399" s="1" t="e">
        <f>(C399+#REF!)*#REF!</f>
        <v>#REF!</v>
      </c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</row>
    <row r="400" spans="1:56" s="19" customFormat="1" ht="15">
      <c r="A400" s="11"/>
      <c r="B400" s="41"/>
      <c r="C400" s="14"/>
      <c r="D400" s="14"/>
      <c r="E400" s="14"/>
      <c r="F400" s="14"/>
      <c r="G400" s="4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>
        <f t="shared" si="21"/>
        <v>0</v>
      </c>
      <c r="W400" s="42"/>
      <c r="X400" s="14"/>
      <c r="Y400" s="14"/>
      <c r="Z400" s="14"/>
      <c r="AA400" s="14"/>
      <c r="AB400" s="14"/>
      <c r="AC400" s="14"/>
      <c r="AD400" s="14"/>
      <c r="AE400" s="15">
        <f>C400-(D400+E400+F400+H400+J400+L400+M400+N400+O400+P400+Q400+R400+S400+T400+U400+V400+Y400+Z400+AA400+AB400+I400+X400+AC400+K400+AD400)</f>
        <v>0</v>
      </c>
      <c r="AF400" s="16"/>
      <c r="AG400" s="17">
        <f>C400-SUM(D400:AE400)+G400+W400</f>
        <v>0</v>
      </c>
      <c r="AH400" s="13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</row>
    <row r="401" spans="1:56" s="19" customFormat="1" ht="15">
      <c r="A401" s="11">
        <v>397</v>
      </c>
      <c r="B401" s="41" t="s">
        <v>430</v>
      </c>
      <c r="C401" s="14">
        <v>20</v>
      </c>
      <c r="D401" s="14">
        <v>1.71</v>
      </c>
      <c r="E401" s="14">
        <v>0.34</v>
      </c>
      <c r="F401" s="14">
        <v>1.14</v>
      </c>
      <c r="G401" s="42">
        <v>0</v>
      </c>
      <c r="H401" s="14">
        <v>4.52</v>
      </c>
      <c r="I401" s="14">
        <v>0</v>
      </c>
      <c r="J401" s="14">
        <v>0.75</v>
      </c>
      <c r="K401" s="14">
        <v>0.45</v>
      </c>
      <c r="L401" s="14">
        <v>0.11</v>
      </c>
      <c r="M401" s="14">
        <v>0.54</v>
      </c>
      <c r="N401" s="14">
        <v>0.16</v>
      </c>
      <c r="O401" s="14">
        <v>0</v>
      </c>
      <c r="P401" s="14">
        <v>0.1</v>
      </c>
      <c r="Q401" s="14">
        <v>0.04</v>
      </c>
      <c r="R401" s="14">
        <v>0</v>
      </c>
      <c r="S401" s="14">
        <v>0</v>
      </c>
      <c r="T401" s="14">
        <v>0</v>
      </c>
      <c r="U401" s="14">
        <v>0.55</v>
      </c>
      <c r="V401" s="14">
        <f t="shared" si="21"/>
        <v>1.63</v>
      </c>
      <c r="W401" s="42">
        <v>1.63</v>
      </c>
      <c r="X401" s="14">
        <v>0.48</v>
      </c>
      <c r="Y401" s="14">
        <v>1.08</v>
      </c>
      <c r="Z401" s="14">
        <v>0.34</v>
      </c>
      <c r="AA401" s="14">
        <v>1.64</v>
      </c>
      <c r="AB401" s="14">
        <v>0</v>
      </c>
      <c r="AC401" s="14">
        <v>0</v>
      </c>
      <c r="AD401" s="14">
        <v>0</v>
      </c>
      <c r="AE401" s="15">
        <f>C401-(D401+E401+F401+H401+J401+L401+M401+N401+O401+P401+Q401+R401+S401+T401+U401+V401+Y401+Z401+AA401+AB401+I401+X401+AC401+K401+AD401)</f>
        <v>4.42</v>
      </c>
      <c r="AF401" s="16" t="e">
        <f>#REF!+AE401</f>
        <v>#REF!</v>
      </c>
      <c r="AG401" s="17">
        <f>C401-SUM(D401:AE401)+G401+W401</f>
        <v>4.440892098500626E-15</v>
      </c>
      <c r="AH401" s="18">
        <v>4.52</v>
      </c>
      <c r="AI401" s="1"/>
      <c r="AJ401" s="1" t="e">
        <f>(C401+#REF!)*#REF!</f>
        <v>#REF!</v>
      </c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</row>
    <row r="402" spans="1:56" s="19" customFormat="1" ht="15">
      <c r="A402" s="11">
        <v>398</v>
      </c>
      <c r="B402" s="41" t="s">
        <v>431</v>
      </c>
      <c r="C402" s="14">
        <v>10.27</v>
      </c>
      <c r="D402" s="14">
        <v>0</v>
      </c>
      <c r="E402" s="14">
        <v>0</v>
      </c>
      <c r="F402" s="14">
        <v>0</v>
      </c>
      <c r="G402" s="42">
        <v>0.58</v>
      </c>
      <c r="H402" s="14">
        <f>AH402-AH402*2%</f>
        <v>3.4692</v>
      </c>
      <c r="I402" s="14">
        <v>0.07</v>
      </c>
      <c r="J402" s="14">
        <v>0.55</v>
      </c>
      <c r="K402" s="14">
        <v>0</v>
      </c>
      <c r="L402" s="14">
        <v>0.19</v>
      </c>
      <c r="M402" s="14">
        <v>0</v>
      </c>
      <c r="N402" s="14">
        <v>0.16</v>
      </c>
      <c r="O402" s="14">
        <v>0</v>
      </c>
      <c r="P402" s="14">
        <v>0</v>
      </c>
      <c r="Q402" s="14">
        <v>0.04</v>
      </c>
      <c r="R402" s="14">
        <v>0</v>
      </c>
      <c r="S402" s="14">
        <v>0</v>
      </c>
      <c r="T402" s="14">
        <v>0</v>
      </c>
      <c r="U402" s="14">
        <v>0.35</v>
      </c>
      <c r="V402" s="14">
        <f t="shared" si="21"/>
        <v>2.61</v>
      </c>
      <c r="W402" s="42">
        <v>2.03</v>
      </c>
      <c r="X402" s="14">
        <v>0</v>
      </c>
      <c r="Y402" s="14">
        <v>0.85</v>
      </c>
      <c r="Z402" s="14">
        <v>0.34</v>
      </c>
      <c r="AA402" s="14">
        <v>1.64</v>
      </c>
      <c r="AB402" s="14">
        <v>0</v>
      </c>
      <c r="AC402" s="14">
        <v>0</v>
      </c>
      <c r="AD402" s="14">
        <v>0</v>
      </c>
      <c r="AE402" s="15">
        <f>C402-(D402+E402+F402+H402+J402+L402+M402+N402+O402+P402+Q402+R402+S402+T402+U402+V402+Y402+Z402+AA402+AB402+I402+X402+AC402+K402+AD402)</f>
        <v>0.0007999999999999119</v>
      </c>
      <c r="AF402" s="16" t="e">
        <f>#REF!+AE402</f>
        <v>#REF!</v>
      </c>
      <c r="AG402" s="17">
        <f>C402-SUM(D402:AE402)+G402+W402</f>
        <v>0</v>
      </c>
      <c r="AH402" s="13">
        <v>3.54</v>
      </c>
      <c r="AI402" s="1"/>
      <c r="AJ402" s="1" t="e">
        <f>(C402+#REF!)*#REF!</f>
        <v>#REF!</v>
      </c>
      <c r="AK402" s="1"/>
      <c r="AL402" s="1"/>
      <c r="AM402" s="1"/>
      <c r="AN402" s="1"/>
      <c r="AO402" s="1"/>
      <c r="AP402" s="1"/>
      <c r="AQ402" s="1"/>
      <c r="AR402" s="1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</row>
    <row r="403" spans="1:56" s="19" customFormat="1" ht="15">
      <c r="A403" s="11">
        <v>399</v>
      </c>
      <c r="B403" s="41" t="s">
        <v>432</v>
      </c>
      <c r="C403" s="14">
        <v>7.41</v>
      </c>
      <c r="D403" s="14">
        <v>0</v>
      </c>
      <c r="E403" s="14">
        <v>0</v>
      </c>
      <c r="F403" s="14">
        <v>0</v>
      </c>
      <c r="G403" s="42">
        <v>0.58</v>
      </c>
      <c r="H403" s="14">
        <f>AH403-AH403*2%</f>
        <v>1.7052</v>
      </c>
      <c r="I403" s="14">
        <v>0.03</v>
      </c>
      <c r="J403" s="14">
        <v>0.35</v>
      </c>
      <c r="K403" s="14">
        <v>0</v>
      </c>
      <c r="L403" s="14">
        <v>0.19</v>
      </c>
      <c r="M403" s="14">
        <v>0</v>
      </c>
      <c r="N403" s="14">
        <v>0.16</v>
      </c>
      <c r="O403" s="14">
        <v>0</v>
      </c>
      <c r="P403" s="14">
        <v>0</v>
      </c>
      <c r="Q403" s="14">
        <v>0.04</v>
      </c>
      <c r="R403" s="14">
        <v>0</v>
      </c>
      <c r="S403" s="14">
        <v>0</v>
      </c>
      <c r="T403" s="14">
        <v>0</v>
      </c>
      <c r="U403" s="14">
        <v>0.12</v>
      </c>
      <c r="V403" s="14">
        <f t="shared" si="21"/>
        <v>2.61</v>
      </c>
      <c r="W403" s="42">
        <v>2.03</v>
      </c>
      <c r="X403" s="14">
        <v>0</v>
      </c>
      <c r="Y403" s="14">
        <v>0.76</v>
      </c>
      <c r="Z403" s="14">
        <v>0.34</v>
      </c>
      <c r="AA403" s="14">
        <v>1.1</v>
      </c>
      <c r="AB403" s="14">
        <v>0</v>
      </c>
      <c r="AC403" s="14">
        <v>0</v>
      </c>
      <c r="AD403" s="14">
        <v>0</v>
      </c>
      <c r="AE403" s="15">
        <f>C403-(D403+E403+F403+H403+J403+L403+M403+N403+O403+P403+Q403+R403+S403+T403+U403+V403+Y403+Z403+AA403+AB403+I403+X403+AC403+K403+AD403)</f>
        <v>0.0048000000000003595</v>
      </c>
      <c r="AF403" s="16" t="e">
        <f>#REF!+AE403</f>
        <v>#REF!</v>
      </c>
      <c r="AG403" s="17">
        <f>C403-SUM(D403:AE403)+G403+W403</f>
        <v>0</v>
      </c>
      <c r="AH403" s="13">
        <v>1.74</v>
      </c>
      <c r="AI403" s="1"/>
      <c r="AJ403" s="1" t="e">
        <f>(C403+#REF!)*#REF!</f>
        <v>#REF!</v>
      </c>
      <c r="AK403" s="1"/>
      <c r="AL403" s="1"/>
      <c r="AM403" s="1"/>
      <c r="AN403" s="1"/>
      <c r="AO403" s="1"/>
      <c r="AP403" s="1"/>
      <c r="AQ403" s="1"/>
      <c r="AR403" s="1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</row>
    <row r="404" spans="1:56" s="19" customFormat="1" ht="15">
      <c r="A404" s="11">
        <v>400</v>
      </c>
      <c r="B404" s="41" t="s">
        <v>433</v>
      </c>
      <c r="C404" s="14">
        <v>17</v>
      </c>
      <c r="D404" s="14">
        <v>1.4</v>
      </c>
      <c r="E404" s="14">
        <v>0.34</v>
      </c>
      <c r="F404" s="14">
        <v>1.1</v>
      </c>
      <c r="G404" s="42">
        <v>0</v>
      </c>
      <c r="H404" s="14">
        <v>2.8</v>
      </c>
      <c r="I404" s="14">
        <v>0</v>
      </c>
      <c r="J404" s="14">
        <v>0.2</v>
      </c>
      <c r="K404" s="14">
        <v>0</v>
      </c>
      <c r="L404" s="14">
        <v>0.11</v>
      </c>
      <c r="M404" s="14">
        <v>0.54</v>
      </c>
      <c r="N404" s="14">
        <v>0</v>
      </c>
      <c r="O404" s="14">
        <v>0.14</v>
      </c>
      <c r="P404" s="14">
        <v>0.1</v>
      </c>
      <c r="Q404" s="14">
        <v>0.04</v>
      </c>
      <c r="R404" s="14">
        <v>2.89</v>
      </c>
      <c r="S404" s="14">
        <v>0</v>
      </c>
      <c r="T404" s="14">
        <v>0.06</v>
      </c>
      <c r="U404" s="14">
        <v>0.94</v>
      </c>
      <c r="V404" s="14">
        <f t="shared" si="21"/>
        <v>1.63</v>
      </c>
      <c r="W404" s="42">
        <v>1.63</v>
      </c>
      <c r="X404" s="14">
        <v>0.45</v>
      </c>
      <c r="Y404" s="14">
        <v>1.22</v>
      </c>
      <c r="Z404" s="14">
        <v>0.34</v>
      </c>
      <c r="AA404" s="14">
        <v>2.1</v>
      </c>
      <c r="AB404" s="14">
        <v>0</v>
      </c>
      <c r="AC404" s="14">
        <v>0.03</v>
      </c>
      <c r="AD404" s="14">
        <v>0</v>
      </c>
      <c r="AE404" s="15">
        <f>C404-(D404+E404+F404+H404+J404+L404+M404+N404+O404+P404+Q404+R404+S404+T404+U404+V404+Y404+Z404+AA404+AB404+I404+X404+AC404+K404+AD404)</f>
        <v>0.5700000000000003</v>
      </c>
      <c r="AF404" s="16" t="e">
        <f>#REF!+AE404</f>
        <v>#REF!</v>
      </c>
      <c r="AG404" s="17">
        <f>C404-SUM(D404:AE404)+G404+W404</f>
        <v>0</v>
      </c>
      <c r="AH404" s="18">
        <v>2.8</v>
      </c>
      <c r="AI404" s="1"/>
      <c r="AJ404" s="1" t="e">
        <f>(C404+#REF!)*#REF!</f>
        <v>#REF!</v>
      </c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</row>
    <row r="405" spans="1:44" ht="15">
      <c r="A405" s="11">
        <v>401</v>
      </c>
      <c r="B405" s="41" t="s">
        <v>434</v>
      </c>
      <c r="C405" s="14">
        <v>19.36</v>
      </c>
      <c r="D405" s="14">
        <v>1.41</v>
      </c>
      <c r="E405" s="14">
        <v>0.34</v>
      </c>
      <c r="F405" s="14">
        <v>1.14</v>
      </c>
      <c r="G405" s="42">
        <v>0</v>
      </c>
      <c r="H405" s="14">
        <v>2.81</v>
      </c>
      <c r="I405" s="14">
        <v>0</v>
      </c>
      <c r="J405" s="14">
        <v>0.2</v>
      </c>
      <c r="K405" s="14">
        <v>0.21</v>
      </c>
      <c r="L405" s="14">
        <v>0.11</v>
      </c>
      <c r="M405" s="14">
        <v>0</v>
      </c>
      <c r="N405" s="14">
        <v>0</v>
      </c>
      <c r="O405" s="14">
        <v>0.14</v>
      </c>
      <c r="P405" s="14">
        <v>0.1</v>
      </c>
      <c r="Q405" s="14">
        <v>0.04</v>
      </c>
      <c r="R405" s="14">
        <v>2.65</v>
      </c>
      <c r="S405" s="14">
        <v>0</v>
      </c>
      <c r="T405" s="14">
        <v>0.05</v>
      </c>
      <c r="U405" s="14">
        <v>0.94</v>
      </c>
      <c r="V405" s="14">
        <f t="shared" si="21"/>
        <v>1.63</v>
      </c>
      <c r="W405" s="42">
        <v>1.63</v>
      </c>
      <c r="X405" s="14">
        <v>0.41</v>
      </c>
      <c r="Y405" s="14">
        <v>1.22</v>
      </c>
      <c r="Z405" s="14">
        <v>0.34</v>
      </c>
      <c r="AA405" s="14">
        <v>2.2</v>
      </c>
      <c r="AB405" s="14">
        <v>0</v>
      </c>
      <c r="AC405" s="14">
        <v>0.03</v>
      </c>
      <c r="AD405" s="14">
        <v>0</v>
      </c>
      <c r="AE405" s="15">
        <f>C405-(D405+E405+F405+H405+J405+L405+M405+N405+O405+P405+Q405+R405+S405+T405+U405+V405+Y405+Z405+AA405+AB405+I405+X405+AC405+K405+AD405)</f>
        <v>3.389999999999999</v>
      </c>
      <c r="AF405" s="16" t="e">
        <f>#REF!+AE405</f>
        <v>#REF!</v>
      </c>
      <c r="AG405" s="17">
        <f>C405-SUM(D405:AE405)+G405+W405</f>
        <v>-2.6645352591003757E-15</v>
      </c>
      <c r="AH405" s="18">
        <v>2.81</v>
      </c>
      <c r="AJ405" s="1" t="e">
        <f>(C405+#REF!)*#REF!</f>
        <v>#REF!</v>
      </c>
      <c r="AK405" s="3"/>
      <c r="AL405" s="3"/>
      <c r="AM405" s="3"/>
      <c r="AN405" s="3"/>
      <c r="AO405" s="3"/>
      <c r="AP405" s="3"/>
      <c r="AQ405" s="3"/>
      <c r="AR405" s="3"/>
    </row>
    <row r="406" spans="1:44" ht="15">
      <c r="A406" s="11">
        <v>402</v>
      </c>
      <c r="B406" s="41" t="s">
        <v>435</v>
      </c>
      <c r="C406" s="14">
        <v>20.78</v>
      </c>
      <c r="D406" s="14">
        <v>1.41</v>
      </c>
      <c r="E406" s="14">
        <v>0</v>
      </c>
      <c r="F406" s="14">
        <v>1.05</v>
      </c>
      <c r="G406" s="42">
        <v>0</v>
      </c>
      <c r="H406" s="14">
        <v>3.8</v>
      </c>
      <c r="I406" s="14">
        <v>0</v>
      </c>
      <c r="J406" s="14">
        <v>0.12</v>
      </c>
      <c r="K406" s="14">
        <v>0.5</v>
      </c>
      <c r="L406" s="14">
        <v>0.11</v>
      </c>
      <c r="M406" s="14">
        <v>0.54</v>
      </c>
      <c r="N406" s="14">
        <v>0</v>
      </c>
      <c r="O406" s="14">
        <v>0.14</v>
      </c>
      <c r="P406" s="14">
        <v>0.1</v>
      </c>
      <c r="Q406" s="14">
        <v>0.04</v>
      </c>
      <c r="R406" s="14">
        <f>'[1]Лифт-2015'!G48</f>
        <v>4.089004110850972</v>
      </c>
      <c r="S406" s="14">
        <f>'[1]Лифт-2015'!L48</f>
        <v>0</v>
      </c>
      <c r="T406" s="14">
        <f>'[1]Лифт-2015'!P48</f>
        <v>0.07889144173502914</v>
      </c>
      <c r="U406" s="14">
        <v>0.94</v>
      </c>
      <c r="V406" s="14">
        <f t="shared" si="21"/>
        <v>1.63</v>
      </c>
      <c r="W406" s="42">
        <v>1.63</v>
      </c>
      <c r="X406" s="14">
        <f>'[1]КГМ'!K442</f>
        <v>0.40118816579825395</v>
      </c>
      <c r="Y406" s="14">
        <v>1.22</v>
      </c>
      <c r="Z406" s="14">
        <v>0.34</v>
      </c>
      <c r="AA406" s="14">
        <v>2.2</v>
      </c>
      <c r="AB406" s="14">
        <v>0</v>
      </c>
      <c r="AC406" s="14">
        <f>'[1]Лифт-страх.'!G48</f>
        <v>0.036411434646936525</v>
      </c>
      <c r="AD406" s="14">
        <v>0</v>
      </c>
      <c r="AE406" s="15">
        <f>C406-(D406+E406+F406+H406+J406+L406+M406+N406+O406+P406+Q406+R406+S406+T406+U406+V406+Y406+Z406+AA406+AB406+I406+X406+AC406+K406+AD406)</f>
        <v>2.0345048469688116</v>
      </c>
      <c r="AF406" s="16" t="e">
        <f>#REF!+AE406</f>
        <v>#REF!</v>
      </c>
      <c r="AG406" s="17">
        <f>C406-SUM(D406:AE406)+G406+W406</f>
        <v>4.440892098500626E-15</v>
      </c>
      <c r="AH406" s="18">
        <v>3.8</v>
      </c>
      <c r="AJ406" s="1" t="e">
        <f>(C406+#REF!)*#REF!</f>
        <v>#REF!</v>
      </c>
      <c r="AK406" s="3"/>
      <c r="AL406" s="3"/>
      <c r="AM406" s="3"/>
      <c r="AN406" s="3"/>
      <c r="AO406" s="3"/>
      <c r="AP406" s="3"/>
      <c r="AQ406" s="3"/>
      <c r="AR406" s="3"/>
    </row>
    <row r="407" spans="1:36" ht="15">
      <c r="A407" s="11">
        <v>403</v>
      </c>
      <c r="B407" s="41" t="s">
        <v>436</v>
      </c>
      <c r="C407" s="14">
        <v>21.47</v>
      </c>
      <c r="D407" s="14">
        <v>1.64</v>
      </c>
      <c r="E407" s="14">
        <v>0.34</v>
      </c>
      <c r="F407" s="14">
        <v>1.14</v>
      </c>
      <c r="G407" s="42">
        <v>0</v>
      </c>
      <c r="H407" s="14">
        <v>3.68</v>
      </c>
      <c r="I407" s="14">
        <v>2.57</v>
      </c>
      <c r="J407" s="14">
        <v>0.82</v>
      </c>
      <c r="K407" s="14">
        <v>0</v>
      </c>
      <c r="L407" s="14">
        <v>0.11</v>
      </c>
      <c r="M407" s="14">
        <v>0.54</v>
      </c>
      <c r="N407" s="14">
        <v>0</v>
      </c>
      <c r="O407" s="14">
        <v>0.14</v>
      </c>
      <c r="P407" s="14">
        <v>0.1</v>
      </c>
      <c r="Q407" s="14">
        <v>0.04</v>
      </c>
      <c r="R407" s="14">
        <f>'[2]Лифт-2015'!G49</f>
        <v>3.0015823123142384</v>
      </c>
      <c r="S407" s="14">
        <f>'[1]Лифт-2015'!L49</f>
        <v>0.5612932195779075</v>
      </c>
      <c r="T407" s="14">
        <f>'[1]Лифт-2015'!P49</f>
        <v>0.05791120519454601</v>
      </c>
      <c r="U407" s="14">
        <v>0.94</v>
      </c>
      <c r="V407" s="14">
        <f t="shared" si="21"/>
        <v>1.63</v>
      </c>
      <c r="W407" s="42">
        <v>1.63</v>
      </c>
      <c r="X407" s="14">
        <f>'[1]КГМ'!K443</f>
        <v>0.3756845273877749</v>
      </c>
      <c r="Y407" s="14">
        <v>1.22</v>
      </c>
      <c r="Z407" s="14">
        <v>0.34</v>
      </c>
      <c r="AA407" s="14">
        <v>2.2</v>
      </c>
      <c r="AB407" s="14">
        <v>0</v>
      </c>
      <c r="AC407" s="14">
        <f>'[1]Лифт-страх.'!G49</f>
        <v>0.026728248551328927</v>
      </c>
      <c r="AD407" s="14">
        <v>0</v>
      </c>
      <c r="AE407" s="15">
        <f>C407-(D407+E407+F407+H407+J407+L407+M407+N407+O407+P407+Q407+R407+S407+T407+U407+V407+Y407+Z407+AA407+AB407+I407+X407+AC407+K407+AD407)</f>
        <v>-0.0031995130257982396</v>
      </c>
      <c r="AF407" s="16" t="e">
        <f>#REF!+AE407</f>
        <v>#REF!</v>
      </c>
      <c r="AG407" s="17">
        <f>C407-SUM(D407:AE407)+G407+W407</f>
        <v>4.440892098500626E-15</v>
      </c>
      <c r="AH407" s="13">
        <v>3.68</v>
      </c>
      <c r="AJ407" s="1" t="e">
        <f>(C407+#REF!)*#REF!</f>
        <v>#REF!</v>
      </c>
    </row>
    <row r="408" spans="1:44" ht="15">
      <c r="A408" s="11">
        <v>404</v>
      </c>
      <c r="B408" s="41" t="s">
        <v>437</v>
      </c>
      <c r="C408" s="14">
        <v>19.72</v>
      </c>
      <c r="D408" s="14">
        <v>1.41</v>
      </c>
      <c r="E408" s="14">
        <v>0.34</v>
      </c>
      <c r="F408" s="14">
        <v>1.14</v>
      </c>
      <c r="G408" s="42">
        <v>0</v>
      </c>
      <c r="H408" s="14">
        <v>2.98</v>
      </c>
      <c r="I408" s="14">
        <v>0</v>
      </c>
      <c r="J408" s="14">
        <v>0.42</v>
      </c>
      <c r="K408" s="14">
        <v>0.22</v>
      </c>
      <c r="L408" s="14">
        <v>0.11</v>
      </c>
      <c r="M408" s="14">
        <v>0.54</v>
      </c>
      <c r="N408" s="14">
        <v>0</v>
      </c>
      <c r="O408" s="14">
        <v>0.14</v>
      </c>
      <c r="P408" s="14">
        <v>0.1</v>
      </c>
      <c r="Q408" s="14">
        <v>0.04</v>
      </c>
      <c r="R408" s="14">
        <v>2.33</v>
      </c>
      <c r="S408" s="14">
        <f>'[1]Лифт-2015'!L50</f>
        <v>0</v>
      </c>
      <c r="T408" s="14">
        <v>0.05</v>
      </c>
      <c r="U408" s="14">
        <v>0.94</v>
      </c>
      <c r="V408" s="14">
        <f t="shared" si="21"/>
        <v>1.63</v>
      </c>
      <c r="W408" s="42">
        <v>1.63</v>
      </c>
      <c r="X408" s="14">
        <f>'[1]КГМ'!K444</f>
        <v>0.38738418063665003</v>
      </c>
      <c r="Y408" s="14">
        <v>1.22</v>
      </c>
      <c r="Z408" s="14">
        <v>0.34</v>
      </c>
      <c r="AA408" s="14">
        <v>2.2</v>
      </c>
      <c r="AB408" s="14">
        <v>0</v>
      </c>
      <c r="AC408" s="14">
        <f>'[1]Лифт-страх.'!G50</f>
        <v>0.02070949343888732</v>
      </c>
      <c r="AD408" s="14">
        <v>0</v>
      </c>
      <c r="AE408" s="15">
        <f>C408-(D408+E408+F408+H408+J408+L408+M408+N408+O408+P408+Q408+R408+S408+T408+U408+V408+Y408+Z408+AA408+AB408+I408+X408+AC408+K408+AD408)</f>
        <v>3.1619063259244626</v>
      </c>
      <c r="AF408" s="16" t="e">
        <f>#REF!+AE408</f>
        <v>#REF!</v>
      </c>
      <c r="AG408" s="17">
        <f>C408-SUM(D408:AE408)+G408+W408</f>
        <v>0</v>
      </c>
      <c r="AH408" s="18">
        <v>2.98</v>
      </c>
      <c r="AJ408" s="1" t="e">
        <f>(C408+#REF!)*#REF!</f>
        <v>#REF!</v>
      </c>
      <c r="AK408" s="3"/>
      <c r="AL408" s="3"/>
      <c r="AM408" s="3"/>
      <c r="AN408" s="3"/>
      <c r="AO408" s="3"/>
      <c r="AP408" s="3"/>
      <c r="AQ408" s="3"/>
      <c r="AR408" s="3"/>
    </row>
    <row r="409" spans="1:44" ht="15">
      <c r="A409" s="11">
        <v>405</v>
      </c>
      <c r="B409" s="41" t="s">
        <v>438</v>
      </c>
      <c r="C409" s="14">
        <v>21.53</v>
      </c>
      <c r="D409" s="14">
        <v>1.41</v>
      </c>
      <c r="E409" s="14">
        <v>0.34</v>
      </c>
      <c r="F409" s="14">
        <v>1.12</v>
      </c>
      <c r="G409" s="42">
        <v>0</v>
      </c>
      <c r="H409" s="14">
        <v>4.36</v>
      </c>
      <c r="I409" s="14">
        <v>0</v>
      </c>
      <c r="J409" s="14">
        <v>0.37</v>
      </c>
      <c r="K409" s="14">
        <v>0.1</v>
      </c>
      <c r="L409" s="14">
        <v>0.11</v>
      </c>
      <c r="M409" s="14">
        <v>0.54</v>
      </c>
      <c r="N409" s="14">
        <v>0</v>
      </c>
      <c r="O409" s="14">
        <v>0.14</v>
      </c>
      <c r="P409" s="14">
        <v>0.1</v>
      </c>
      <c r="Q409" s="14">
        <v>0.04</v>
      </c>
      <c r="R409" s="14">
        <f>'[2]Лифт-2015'!G51</f>
        <v>4.038290037685912</v>
      </c>
      <c r="S409" s="14">
        <f>'[1]Лифт-2015'!L51</f>
        <v>0</v>
      </c>
      <c r="T409" s="14">
        <f>'[1]Лифт-2015'!P51</f>
        <v>0.07791298677636814</v>
      </c>
      <c r="U409" s="14">
        <v>0.94</v>
      </c>
      <c r="V409" s="14">
        <f t="shared" si="21"/>
        <v>1.63</v>
      </c>
      <c r="W409" s="42">
        <v>1.63</v>
      </c>
      <c r="X409" s="14">
        <v>0.37</v>
      </c>
      <c r="Y409" s="14">
        <v>1.22</v>
      </c>
      <c r="Z409" s="14">
        <v>0.34</v>
      </c>
      <c r="AA409" s="14">
        <v>2.2</v>
      </c>
      <c r="AB409" s="14">
        <v>0</v>
      </c>
      <c r="AC409" s="14">
        <f>'[1]Лифт-страх.'!G51</f>
        <v>0.03595984005063146</v>
      </c>
      <c r="AD409" s="14">
        <v>0</v>
      </c>
      <c r="AE409" s="15">
        <f>C409-(D409+E409+F409+H409+J409+L409+M409+N409+O409+P409+Q409+R409+S409+T409+U409+V409+Y409+Z409+AA409+AB409+I409+X409+AC409+K409+AD409)</f>
        <v>2.0478371354870895</v>
      </c>
      <c r="AF409" s="16" t="e">
        <f>#REF!+AE409</f>
        <v>#REF!</v>
      </c>
      <c r="AG409" s="17">
        <f>C409-SUM(D409:AE409)+G409+W409</f>
        <v>0</v>
      </c>
      <c r="AH409" s="18">
        <v>4.36</v>
      </c>
      <c r="AJ409" s="1" t="e">
        <f>(C409+#REF!)*#REF!</f>
        <v>#REF!</v>
      </c>
      <c r="AK409" s="3"/>
      <c r="AL409" s="3"/>
      <c r="AM409" s="3"/>
      <c r="AN409" s="3"/>
      <c r="AO409" s="3"/>
      <c r="AP409" s="3"/>
      <c r="AQ409" s="3"/>
      <c r="AR409" s="3"/>
    </row>
    <row r="410" spans="1:36" ht="15">
      <c r="A410" s="11">
        <v>406</v>
      </c>
      <c r="B410" s="41" t="s">
        <v>439</v>
      </c>
      <c r="C410" s="14">
        <v>6.61</v>
      </c>
      <c r="D410" s="14">
        <v>0</v>
      </c>
      <c r="E410" s="14">
        <v>0</v>
      </c>
      <c r="F410" s="14">
        <v>0</v>
      </c>
      <c r="G410" s="42">
        <v>0.58</v>
      </c>
      <c r="H410" s="14">
        <f>AH410-AH410*2%</f>
        <v>0.9211999999999999</v>
      </c>
      <c r="I410" s="14">
        <v>0</v>
      </c>
      <c r="J410" s="14">
        <v>0.37</v>
      </c>
      <c r="K410" s="14">
        <v>0</v>
      </c>
      <c r="L410" s="14">
        <v>0.19</v>
      </c>
      <c r="M410" s="14">
        <v>0</v>
      </c>
      <c r="N410" s="14">
        <v>0.16</v>
      </c>
      <c r="O410" s="14">
        <v>0</v>
      </c>
      <c r="P410" s="14">
        <v>0</v>
      </c>
      <c r="Q410" s="14">
        <v>0.04</v>
      </c>
      <c r="R410" s="14">
        <v>0</v>
      </c>
      <c r="S410" s="14">
        <v>0</v>
      </c>
      <c r="T410" s="14">
        <v>0</v>
      </c>
      <c r="U410" s="14">
        <v>0.12</v>
      </c>
      <c r="V410" s="14">
        <f t="shared" si="21"/>
        <v>2.61</v>
      </c>
      <c r="W410" s="42">
        <v>2.03</v>
      </c>
      <c r="X410" s="14">
        <v>0</v>
      </c>
      <c r="Y410" s="14">
        <v>0.76</v>
      </c>
      <c r="Z410" s="14">
        <v>0.34</v>
      </c>
      <c r="AA410" s="14">
        <v>1.1</v>
      </c>
      <c r="AB410" s="14">
        <v>0</v>
      </c>
      <c r="AC410" s="14">
        <v>0</v>
      </c>
      <c r="AD410" s="14">
        <v>0</v>
      </c>
      <c r="AE410" s="15">
        <f>C410-(D410+E410+F410+H410+J410+L410+M410+N410+O410+P410+Q410+R410+S410+T410+U410+V410+Y410+Z410+AA410+AB410+I410+X410+AC410+K410+AD410)</f>
        <v>-0.0011999999999980915</v>
      </c>
      <c r="AF410" s="16" t="e">
        <f>#REF!+AE410</f>
        <v>#REF!</v>
      </c>
      <c r="AG410" s="17">
        <f>C410-SUM(D410:AE410)+G410+W410</f>
        <v>0</v>
      </c>
      <c r="AH410" s="13">
        <v>0.94</v>
      </c>
      <c r="AJ410" s="1" t="e">
        <f>(C410+#REF!)*#REF!</f>
        <v>#REF!</v>
      </c>
    </row>
    <row r="411" spans="1:44" ht="13.5" customHeight="1">
      <c r="A411" s="11">
        <v>407</v>
      </c>
      <c r="B411" s="41" t="s">
        <v>440</v>
      </c>
      <c r="C411" s="14">
        <v>16.47</v>
      </c>
      <c r="D411" s="14">
        <v>1.71</v>
      </c>
      <c r="E411" s="14">
        <v>0.34</v>
      </c>
      <c r="F411" s="14">
        <v>0</v>
      </c>
      <c r="G411" s="42">
        <v>0.58</v>
      </c>
      <c r="H411" s="14">
        <v>4.3</v>
      </c>
      <c r="I411" s="14">
        <v>0</v>
      </c>
      <c r="J411" s="14">
        <v>0.75</v>
      </c>
      <c r="K411" s="14">
        <v>0.42</v>
      </c>
      <c r="L411" s="14">
        <v>0.11</v>
      </c>
      <c r="M411" s="14">
        <v>0.54</v>
      </c>
      <c r="N411" s="14">
        <v>0.16</v>
      </c>
      <c r="O411" s="14">
        <v>0</v>
      </c>
      <c r="P411" s="14">
        <v>0.1</v>
      </c>
      <c r="Q411" s="14">
        <v>0.04</v>
      </c>
      <c r="R411" s="14">
        <v>0</v>
      </c>
      <c r="S411" s="14">
        <v>0</v>
      </c>
      <c r="T411" s="14">
        <v>0</v>
      </c>
      <c r="U411" s="14">
        <v>0.43</v>
      </c>
      <c r="V411" s="14">
        <f t="shared" si="21"/>
        <v>2.61</v>
      </c>
      <c r="W411" s="42">
        <v>2.03</v>
      </c>
      <c r="X411" s="14">
        <v>0</v>
      </c>
      <c r="Y411" s="14">
        <v>0.92</v>
      </c>
      <c r="Z411" s="14">
        <v>0.34</v>
      </c>
      <c r="AA411" s="14">
        <v>1.64</v>
      </c>
      <c r="AB411" s="14">
        <v>0</v>
      </c>
      <c r="AC411" s="14">
        <v>0</v>
      </c>
      <c r="AD411" s="14">
        <v>0</v>
      </c>
      <c r="AE411" s="15">
        <f>C411-(D411+E411+F411+H411+J411+L411+M411+N411+O411+P411+Q411+R411+S411+T411+U411+V411+Y411+Z411+AA411+AB411+I411+X411+AC411+K411+AD411)</f>
        <v>2.0600000000000005</v>
      </c>
      <c r="AF411" s="16" t="e">
        <f>#REF!+AE411</f>
        <v>#REF!</v>
      </c>
      <c r="AG411" s="17">
        <f>C411-SUM(D411:AE411)+G411+W411</f>
        <v>0</v>
      </c>
      <c r="AH411" s="18">
        <v>4.3</v>
      </c>
      <c r="AJ411" s="1" t="e">
        <f>(C411+#REF!)*#REF!</f>
        <v>#REF!</v>
      </c>
      <c r="AK411" s="3"/>
      <c r="AL411" s="3"/>
      <c r="AM411" s="3"/>
      <c r="AN411" s="3"/>
      <c r="AO411" s="3"/>
      <c r="AP411" s="3"/>
      <c r="AQ411" s="3"/>
      <c r="AR411" s="3"/>
    </row>
    <row r="412" spans="1:44" ht="15">
      <c r="A412" s="11">
        <v>408</v>
      </c>
      <c r="B412" s="41" t="s">
        <v>441</v>
      </c>
      <c r="C412" s="14">
        <v>15.74</v>
      </c>
      <c r="D412" s="14">
        <v>0</v>
      </c>
      <c r="E412" s="14">
        <v>0.34</v>
      </c>
      <c r="F412" s="14">
        <v>0</v>
      </c>
      <c r="G412" s="42">
        <v>0.58</v>
      </c>
      <c r="H412" s="14">
        <v>4.55</v>
      </c>
      <c r="I412" s="14">
        <v>0</v>
      </c>
      <c r="J412" s="14">
        <v>0.73</v>
      </c>
      <c r="K412" s="14">
        <v>0</v>
      </c>
      <c r="L412" s="14">
        <v>0.11</v>
      </c>
      <c r="M412" s="14">
        <v>0</v>
      </c>
      <c r="N412" s="14">
        <v>0.16</v>
      </c>
      <c r="O412" s="14">
        <v>0</v>
      </c>
      <c r="P412" s="14">
        <v>0.1</v>
      </c>
      <c r="Q412" s="14">
        <v>0.04</v>
      </c>
      <c r="R412" s="14">
        <v>0</v>
      </c>
      <c r="S412" s="14">
        <v>0</v>
      </c>
      <c r="T412" s="14">
        <v>0</v>
      </c>
      <c r="U412" s="14">
        <v>0.43</v>
      </c>
      <c r="V412" s="14">
        <f t="shared" si="21"/>
        <v>2.61</v>
      </c>
      <c r="W412" s="42">
        <v>2.03</v>
      </c>
      <c r="X412" s="14">
        <v>0</v>
      </c>
      <c r="Y412" s="14">
        <v>0.92</v>
      </c>
      <c r="Z412" s="14">
        <v>0.34</v>
      </c>
      <c r="AA412" s="14">
        <v>1.64</v>
      </c>
      <c r="AB412" s="14">
        <v>0</v>
      </c>
      <c r="AC412" s="14">
        <v>0</v>
      </c>
      <c r="AD412" s="14">
        <v>0</v>
      </c>
      <c r="AE412" s="15">
        <f>C412-(D412+E412+F412+H412+J412+L412+M412+N412+O412+P412+Q412+R412+S412+T412+U412+V412+Y412+Z412+AA412+AB412+I412+X412+AC412+K412+AD412)</f>
        <v>3.7700000000000014</v>
      </c>
      <c r="AF412" s="16" t="e">
        <f>#REF!+AE412</f>
        <v>#REF!</v>
      </c>
      <c r="AG412" s="17">
        <f>C412-SUM(D412:AE412)+G412+W412</f>
        <v>0</v>
      </c>
      <c r="AH412" s="18">
        <v>4.55</v>
      </c>
      <c r="AJ412" s="1" t="e">
        <f>(C412+#REF!)*#REF!</f>
        <v>#REF!</v>
      </c>
      <c r="AK412" s="3"/>
      <c r="AL412" s="3"/>
      <c r="AM412" s="3"/>
      <c r="AN412" s="3"/>
      <c r="AO412" s="3"/>
      <c r="AP412" s="3"/>
      <c r="AQ412" s="3"/>
      <c r="AR412" s="3"/>
    </row>
    <row r="413" spans="1:36" ht="15">
      <c r="A413" s="11">
        <v>409</v>
      </c>
      <c r="B413" s="41" t="s">
        <v>442</v>
      </c>
      <c r="C413" s="14">
        <v>12.57</v>
      </c>
      <c r="D413" s="14">
        <v>0</v>
      </c>
      <c r="E413" s="14">
        <v>0.34</v>
      </c>
      <c r="F413" s="14">
        <v>0</v>
      </c>
      <c r="G413" s="42">
        <v>0.58</v>
      </c>
      <c r="H413" s="14">
        <v>3.75</v>
      </c>
      <c r="I413" s="14">
        <v>1.3</v>
      </c>
      <c r="J413" s="14">
        <v>0.75</v>
      </c>
      <c r="K413" s="14">
        <v>0</v>
      </c>
      <c r="L413" s="14">
        <v>0.19</v>
      </c>
      <c r="M413" s="14">
        <v>0</v>
      </c>
      <c r="N413" s="14">
        <v>0.16</v>
      </c>
      <c r="O413" s="14">
        <v>0</v>
      </c>
      <c r="P413" s="14">
        <v>0.1</v>
      </c>
      <c r="Q413" s="14">
        <v>0.04</v>
      </c>
      <c r="R413" s="14">
        <v>0</v>
      </c>
      <c r="S413" s="14">
        <v>0</v>
      </c>
      <c r="T413" s="14">
        <v>0</v>
      </c>
      <c r="U413" s="14">
        <v>0.43</v>
      </c>
      <c r="V413" s="14">
        <f t="shared" si="21"/>
        <v>2.61</v>
      </c>
      <c r="W413" s="42">
        <v>2.03</v>
      </c>
      <c r="X413" s="14">
        <v>0</v>
      </c>
      <c r="Y413" s="14">
        <v>0.92</v>
      </c>
      <c r="Z413" s="14">
        <v>0.34</v>
      </c>
      <c r="AA413" s="14">
        <v>1.64</v>
      </c>
      <c r="AB413" s="14">
        <v>0</v>
      </c>
      <c r="AC413" s="14">
        <v>0</v>
      </c>
      <c r="AD413" s="14">
        <v>0</v>
      </c>
      <c r="AE413" s="15">
        <f>C413-(D413+E413+F413+H413+J413+L413+M413+N413+O413+P413+Q413+R413+S413+T413+U413+V413+Y413+Z413+AA413+AB413+I413+X413+AC413+K413+AD413)</f>
        <v>0</v>
      </c>
      <c r="AF413" s="16" t="e">
        <f>#REF!+AE413</f>
        <v>#REF!</v>
      </c>
      <c r="AG413" s="17">
        <f>C413-SUM(D413:AE413)+G413+W413</f>
        <v>0</v>
      </c>
      <c r="AH413" s="13">
        <v>3.75</v>
      </c>
      <c r="AJ413" s="1" t="e">
        <f>(C413+#REF!)*#REF!</f>
        <v>#REF!</v>
      </c>
    </row>
    <row r="414" spans="1:36" ht="15">
      <c r="A414" s="11">
        <v>410</v>
      </c>
      <c r="B414" s="41" t="s">
        <v>443</v>
      </c>
      <c r="C414" s="14">
        <v>12.57</v>
      </c>
      <c r="D414" s="14">
        <v>0</v>
      </c>
      <c r="E414" s="14">
        <v>0.34</v>
      </c>
      <c r="F414" s="14">
        <v>0</v>
      </c>
      <c r="G414" s="42">
        <v>0.58</v>
      </c>
      <c r="H414" s="14">
        <v>3.75</v>
      </c>
      <c r="I414" s="14">
        <v>0.86</v>
      </c>
      <c r="J414" s="14">
        <v>0.75</v>
      </c>
      <c r="K414" s="14">
        <v>0</v>
      </c>
      <c r="L414" s="14">
        <v>0.11</v>
      </c>
      <c r="M414" s="14">
        <v>0.54</v>
      </c>
      <c r="N414" s="14">
        <v>0</v>
      </c>
      <c r="O414" s="14">
        <v>0.14</v>
      </c>
      <c r="P414" s="14">
        <v>0.1</v>
      </c>
      <c r="Q414" s="14">
        <v>0.04</v>
      </c>
      <c r="R414" s="14">
        <v>0</v>
      </c>
      <c r="S414" s="14">
        <v>0</v>
      </c>
      <c r="T414" s="14">
        <v>0</v>
      </c>
      <c r="U414" s="14">
        <v>0.43</v>
      </c>
      <c r="V414" s="14">
        <f t="shared" si="21"/>
        <v>2.61</v>
      </c>
      <c r="W414" s="42">
        <v>2.03</v>
      </c>
      <c r="X414" s="14">
        <v>0</v>
      </c>
      <c r="Y414" s="14">
        <v>0.92</v>
      </c>
      <c r="Z414" s="14">
        <v>0.34</v>
      </c>
      <c r="AA414" s="14">
        <v>1.64</v>
      </c>
      <c r="AB414" s="14">
        <v>0</v>
      </c>
      <c r="AC414" s="14">
        <v>0</v>
      </c>
      <c r="AD414" s="14">
        <v>0</v>
      </c>
      <c r="AE414" s="15">
        <f>C414-(D414+E414+F414+H414+J414+L414+M414+N414+O414+P414+Q414+R414+S414+T414+U414+V414+Y414+Z414+AA414+AB414+I414+X414+AC414+K414+AD414)</f>
        <v>0</v>
      </c>
      <c r="AF414" s="16" t="e">
        <f>#REF!+AE414</f>
        <v>#REF!</v>
      </c>
      <c r="AG414" s="17">
        <f>C414-SUM(D414:AE414)+G414+W414</f>
        <v>0</v>
      </c>
      <c r="AH414" s="13">
        <v>3.75</v>
      </c>
      <c r="AJ414" s="1" t="e">
        <f>(C414+#REF!)*#REF!</f>
        <v>#REF!</v>
      </c>
    </row>
    <row r="415" spans="1:36" ht="15">
      <c r="A415" s="11">
        <v>411</v>
      </c>
      <c r="B415" s="41" t="s">
        <v>444</v>
      </c>
      <c r="C415" s="14">
        <v>12.57</v>
      </c>
      <c r="D415" s="14">
        <v>0</v>
      </c>
      <c r="E415" s="14">
        <v>0.34</v>
      </c>
      <c r="F415" s="14">
        <v>0</v>
      </c>
      <c r="G415" s="42">
        <v>0.58</v>
      </c>
      <c r="H415" s="14">
        <v>3.75</v>
      </c>
      <c r="I415" s="14">
        <v>0.86</v>
      </c>
      <c r="J415" s="14">
        <v>0.75</v>
      </c>
      <c r="K415" s="14">
        <v>0</v>
      </c>
      <c r="L415" s="14">
        <v>0.11</v>
      </c>
      <c r="M415" s="14">
        <v>0.54</v>
      </c>
      <c r="N415" s="14">
        <v>0</v>
      </c>
      <c r="O415" s="14">
        <v>0.14</v>
      </c>
      <c r="P415" s="14">
        <v>0.1</v>
      </c>
      <c r="Q415" s="14">
        <v>0.04</v>
      </c>
      <c r="R415" s="14">
        <v>0</v>
      </c>
      <c r="S415" s="14">
        <v>0</v>
      </c>
      <c r="T415" s="14">
        <v>0</v>
      </c>
      <c r="U415" s="14">
        <v>0.43</v>
      </c>
      <c r="V415" s="14">
        <f t="shared" si="21"/>
        <v>2.61</v>
      </c>
      <c r="W415" s="42">
        <v>2.03</v>
      </c>
      <c r="X415" s="14">
        <v>0</v>
      </c>
      <c r="Y415" s="14">
        <v>0.92</v>
      </c>
      <c r="Z415" s="14">
        <v>0.34</v>
      </c>
      <c r="AA415" s="14">
        <v>1.64</v>
      </c>
      <c r="AB415" s="14">
        <v>0</v>
      </c>
      <c r="AC415" s="14">
        <v>0</v>
      </c>
      <c r="AD415" s="14">
        <v>0</v>
      </c>
      <c r="AE415" s="15">
        <f>C415-(D415+E415+F415+H415+J415+L415+M415+N415+O415+P415+Q415+R415+S415+T415+U415+V415+Y415+Z415+AA415+AB415+I415+X415+AC415+K415+AD415)</f>
        <v>0</v>
      </c>
      <c r="AF415" s="16" t="e">
        <f>#REF!+AE415</f>
        <v>#REF!</v>
      </c>
      <c r="AG415" s="17">
        <f>C415-SUM(D415:AE415)+G415+W415</f>
        <v>0</v>
      </c>
      <c r="AH415" s="13">
        <v>3.75</v>
      </c>
      <c r="AJ415" s="1" t="e">
        <f>(C415+#REF!)*#REF!</f>
        <v>#REF!</v>
      </c>
    </row>
    <row r="416" spans="1:36" ht="15">
      <c r="A416" s="11">
        <v>412</v>
      </c>
      <c r="B416" s="41" t="s">
        <v>445</v>
      </c>
      <c r="C416" s="14">
        <v>12.57</v>
      </c>
      <c r="D416" s="14">
        <v>0</v>
      </c>
      <c r="E416" s="14">
        <v>0.34</v>
      </c>
      <c r="F416" s="14">
        <v>0</v>
      </c>
      <c r="G416" s="42">
        <v>0.58</v>
      </c>
      <c r="H416" s="14">
        <v>3.75</v>
      </c>
      <c r="I416" s="14">
        <v>0.76</v>
      </c>
      <c r="J416" s="14">
        <v>0.75</v>
      </c>
      <c r="K416" s="14">
        <v>0</v>
      </c>
      <c r="L416" s="14">
        <v>0.19</v>
      </c>
      <c r="M416" s="14">
        <v>0.54</v>
      </c>
      <c r="N416" s="14">
        <v>0.16</v>
      </c>
      <c r="O416" s="14">
        <v>0</v>
      </c>
      <c r="P416" s="14">
        <v>0.1</v>
      </c>
      <c r="Q416" s="14">
        <v>0.04</v>
      </c>
      <c r="R416" s="14">
        <v>0</v>
      </c>
      <c r="S416" s="14">
        <v>0</v>
      </c>
      <c r="T416" s="14">
        <v>0</v>
      </c>
      <c r="U416" s="14">
        <v>0.43</v>
      </c>
      <c r="V416" s="14">
        <f t="shared" si="21"/>
        <v>2.61</v>
      </c>
      <c r="W416" s="42">
        <v>2.03</v>
      </c>
      <c r="X416" s="14">
        <v>0</v>
      </c>
      <c r="Y416" s="14">
        <v>0.92</v>
      </c>
      <c r="Z416" s="14">
        <v>0.34</v>
      </c>
      <c r="AA416" s="14">
        <v>1.64</v>
      </c>
      <c r="AB416" s="14">
        <v>0</v>
      </c>
      <c r="AC416" s="14">
        <v>0</v>
      </c>
      <c r="AD416" s="14">
        <v>0</v>
      </c>
      <c r="AE416" s="15">
        <f>C416-(D416+E416+F416+H416+J416+L416+M416+N416+O416+P416+Q416+R416+S416+T416+U416+V416+Y416+Z416+AA416+AB416+I416+X416+AC416+K416+AD416)</f>
        <v>0</v>
      </c>
      <c r="AF416" s="16" t="e">
        <f>#REF!+AE416</f>
        <v>#REF!</v>
      </c>
      <c r="AG416" s="17">
        <f>C416-SUM(D416:AE416)+G416+W416</f>
        <v>0</v>
      </c>
      <c r="AH416" s="13">
        <v>3.75</v>
      </c>
      <c r="AJ416" s="1" t="e">
        <f>(C416+#REF!)*#REF!</f>
        <v>#REF!</v>
      </c>
    </row>
    <row r="417" spans="1:36" ht="15">
      <c r="A417" s="11">
        <v>413</v>
      </c>
      <c r="B417" s="41" t="s">
        <v>446</v>
      </c>
      <c r="C417" s="14">
        <v>11.65</v>
      </c>
      <c r="D417" s="14">
        <v>0.97</v>
      </c>
      <c r="E417" s="14">
        <v>0</v>
      </c>
      <c r="F417" s="14">
        <v>0</v>
      </c>
      <c r="G417" s="42">
        <v>0.58</v>
      </c>
      <c r="H417" s="14">
        <v>2.33</v>
      </c>
      <c r="I417" s="14">
        <v>0</v>
      </c>
      <c r="J417" s="14">
        <v>0.5</v>
      </c>
      <c r="K417" s="14">
        <v>0</v>
      </c>
      <c r="L417" s="14">
        <v>0.11</v>
      </c>
      <c r="M417" s="14">
        <v>0.54</v>
      </c>
      <c r="N417" s="14">
        <v>0.16</v>
      </c>
      <c r="O417" s="14">
        <v>0</v>
      </c>
      <c r="P417" s="14">
        <v>0</v>
      </c>
      <c r="Q417" s="14">
        <v>0.04</v>
      </c>
      <c r="R417" s="14">
        <v>0</v>
      </c>
      <c r="S417" s="14">
        <v>0</v>
      </c>
      <c r="T417" s="14">
        <v>0</v>
      </c>
      <c r="U417" s="14">
        <v>0.43</v>
      </c>
      <c r="V417" s="14">
        <f t="shared" si="21"/>
        <v>2.61</v>
      </c>
      <c r="W417" s="42">
        <v>2.03</v>
      </c>
      <c r="X417" s="14">
        <v>0</v>
      </c>
      <c r="Y417" s="14">
        <v>0.92</v>
      </c>
      <c r="Z417" s="14">
        <v>0.34</v>
      </c>
      <c r="AA417" s="14">
        <v>1.64</v>
      </c>
      <c r="AB417" s="14">
        <v>0</v>
      </c>
      <c r="AC417" s="14">
        <v>0</v>
      </c>
      <c r="AD417" s="14">
        <v>0</v>
      </c>
      <c r="AE417" s="15">
        <f>C417-(D417+E417+F417+H417+J417+L417+M417+N417+O417+P417+Q417+R417+S417+T417+U417+V417+Y417+Z417+AA417+AB417+I417+X417+AC417+K417+AD417)</f>
        <v>1.0600000000000005</v>
      </c>
      <c r="AF417" s="16" t="e">
        <f>#REF!+AE417</f>
        <v>#REF!</v>
      </c>
      <c r="AG417" s="17">
        <f>C417-SUM(D417:AE417)+G417+W417</f>
        <v>0</v>
      </c>
      <c r="AH417" s="13">
        <v>2.33</v>
      </c>
      <c r="AJ417" s="1" t="e">
        <f>(C417+#REF!)*#REF!</f>
        <v>#REF!</v>
      </c>
    </row>
    <row r="418" spans="1:36" ht="15">
      <c r="A418" s="11">
        <v>414</v>
      </c>
      <c r="B418" s="41" t="s">
        <v>447</v>
      </c>
      <c r="C418" s="14">
        <v>12.57</v>
      </c>
      <c r="D418" s="14">
        <v>0.5</v>
      </c>
      <c r="E418" s="14">
        <v>0.34</v>
      </c>
      <c r="F418" s="14">
        <v>0</v>
      </c>
      <c r="G418" s="42">
        <v>0.58</v>
      </c>
      <c r="H418" s="14">
        <v>3.75</v>
      </c>
      <c r="I418" s="14">
        <v>0.34</v>
      </c>
      <c r="J418" s="14">
        <v>0.75</v>
      </c>
      <c r="K418" s="14">
        <v>0</v>
      </c>
      <c r="L418" s="14">
        <v>0.11</v>
      </c>
      <c r="M418" s="14">
        <v>0.54</v>
      </c>
      <c r="N418" s="14">
        <v>0.16</v>
      </c>
      <c r="O418" s="14">
        <v>0</v>
      </c>
      <c r="P418" s="14">
        <v>0.1</v>
      </c>
      <c r="Q418" s="14">
        <v>0.04</v>
      </c>
      <c r="R418" s="14">
        <v>0</v>
      </c>
      <c r="S418" s="14">
        <v>0</v>
      </c>
      <c r="T418" s="14">
        <v>0</v>
      </c>
      <c r="U418" s="14">
        <v>0.43</v>
      </c>
      <c r="V418" s="14">
        <f t="shared" si="21"/>
        <v>2.61</v>
      </c>
      <c r="W418" s="42">
        <v>2.03</v>
      </c>
      <c r="X418" s="14">
        <v>0</v>
      </c>
      <c r="Y418" s="14">
        <v>0.92</v>
      </c>
      <c r="Z418" s="14">
        <v>0.34</v>
      </c>
      <c r="AA418" s="14">
        <v>1.64</v>
      </c>
      <c r="AB418" s="14">
        <v>0</v>
      </c>
      <c r="AC418" s="14">
        <v>0</v>
      </c>
      <c r="AD418" s="14">
        <v>0</v>
      </c>
      <c r="AE418" s="15">
        <f>C418-(D418+E418+F418+H418+J418+L418+M418+N418+O418+P418+Q418+R418+S418+T418+U418+V418+Y418+Z418+AA418+AB418+I418+X418+AC418+K418+AD418)</f>
        <v>0</v>
      </c>
      <c r="AF418" s="16" t="e">
        <f>#REF!+AE418</f>
        <v>#REF!</v>
      </c>
      <c r="AG418" s="17">
        <f>C418-SUM(D418:AE418)+G418+W418</f>
        <v>0</v>
      </c>
      <c r="AH418" s="13">
        <v>3.75</v>
      </c>
      <c r="AJ418" s="1" t="e">
        <f>(C418+#REF!)*#REF!</f>
        <v>#REF!</v>
      </c>
    </row>
    <row r="419" spans="1:36" ht="15">
      <c r="A419" s="11">
        <v>415</v>
      </c>
      <c r="B419" s="41" t="s">
        <v>448</v>
      </c>
      <c r="C419" s="14">
        <v>12.57</v>
      </c>
      <c r="D419" s="14">
        <v>0.5</v>
      </c>
      <c r="E419" s="14">
        <v>0.34</v>
      </c>
      <c r="F419" s="14">
        <v>0</v>
      </c>
      <c r="G419" s="42">
        <v>0.58</v>
      </c>
      <c r="H419" s="14">
        <v>3.75</v>
      </c>
      <c r="I419" s="14">
        <v>0.34</v>
      </c>
      <c r="J419" s="14">
        <v>0.75</v>
      </c>
      <c r="K419" s="14">
        <v>0</v>
      </c>
      <c r="L419" s="14">
        <v>0.11</v>
      </c>
      <c r="M419" s="14">
        <v>0.54</v>
      </c>
      <c r="N419" s="14">
        <v>0.16</v>
      </c>
      <c r="O419" s="14">
        <v>0</v>
      </c>
      <c r="P419" s="14">
        <v>0.1</v>
      </c>
      <c r="Q419" s="14">
        <v>0.04</v>
      </c>
      <c r="R419" s="14">
        <v>0</v>
      </c>
      <c r="S419" s="14">
        <v>0</v>
      </c>
      <c r="T419" s="14">
        <v>0</v>
      </c>
      <c r="U419" s="14">
        <v>0.43</v>
      </c>
      <c r="V419" s="14">
        <f t="shared" si="21"/>
        <v>2.61</v>
      </c>
      <c r="W419" s="42">
        <v>2.03</v>
      </c>
      <c r="X419" s="14">
        <v>0</v>
      </c>
      <c r="Y419" s="14">
        <v>0.92</v>
      </c>
      <c r="Z419" s="14">
        <v>0.34</v>
      </c>
      <c r="AA419" s="14">
        <v>1.64</v>
      </c>
      <c r="AB419" s="14">
        <v>0</v>
      </c>
      <c r="AC419" s="14">
        <v>0</v>
      </c>
      <c r="AD419" s="14">
        <v>0</v>
      </c>
      <c r="AE419" s="15">
        <f>C419-(D419+E419+F419+H419+J419+L419+M419+N419+O419+P419+Q419+R419+S419+T419+U419+V419+Y419+Z419+AA419+AB419+I419+X419+AC419+K419+AD419)</f>
        <v>0</v>
      </c>
      <c r="AF419" s="16" t="e">
        <f>#REF!+AE419</f>
        <v>#REF!</v>
      </c>
      <c r="AG419" s="17">
        <f>C419-SUM(D419:AE419)+G419+W419</f>
        <v>0</v>
      </c>
      <c r="AH419" s="13">
        <v>3.75</v>
      </c>
      <c r="AJ419" s="1" t="e">
        <f>(C419+#REF!)*#REF!</f>
        <v>#REF!</v>
      </c>
    </row>
    <row r="420" spans="1:36" ht="15">
      <c r="A420" s="11">
        <v>416</v>
      </c>
      <c r="B420" s="41" t="s">
        <v>449</v>
      </c>
      <c r="C420" s="14">
        <v>12.57</v>
      </c>
      <c r="D420" s="14">
        <v>0.5</v>
      </c>
      <c r="E420" s="14">
        <v>0.34</v>
      </c>
      <c r="F420" s="14">
        <v>0</v>
      </c>
      <c r="G420" s="42">
        <v>0.58</v>
      </c>
      <c r="H420" s="14">
        <v>3.75</v>
      </c>
      <c r="I420" s="14">
        <v>0.34</v>
      </c>
      <c r="J420" s="14">
        <v>0.75</v>
      </c>
      <c r="K420" s="14">
        <v>0</v>
      </c>
      <c r="L420" s="14">
        <v>0.11</v>
      </c>
      <c r="M420" s="14">
        <v>0.54</v>
      </c>
      <c r="N420" s="14">
        <v>0.16</v>
      </c>
      <c r="O420" s="14">
        <v>0</v>
      </c>
      <c r="P420" s="14">
        <v>0.1</v>
      </c>
      <c r="Q420" s="14">
        <v>0.04</v>
      </c>
      <c r="R420" s="14">
        <v>0</v>
      </c>
      <c r="S420" s="14">
        <v>0</v>
      </c>
      <c r="T420" s="14">
        <v>0</v>
      </c>
      <c r="U420" s="14">
        <v>0.43</v>
      </c>
      <c r="V420" s="14">
        <f t="shared" si="21"/>
        <v>2.61</v>
      </c>
      <c r="W420" s="42">
        <v>2.03</v>
      </c>
      <c r="X420" s="14">
        <v>0</v>
      </c>
      <c r="Y420" s="14">
        <v>0.92</v>
      </c>
      <c r="Z420" s="14">
        <v>0.34</v>
      </c>
      <c r="AA420" s="14">
        <v>1.64</v>
      </c>
      <c r="AB420" s="14">
        <v>0</v>
      </c>
      <c r="AC420" s="14">
        <v>0</v>
      </c>
      <c r="AD420" s="14">
        <v>0</v>
      </c>
      <c r="AE420" s="15">
        <f>C420-(D420+E420+F420+H420+J420+L420+M420+N420+O420+P420+Q420+R420+S420+T420+U420+V420+Y420+Z420+AA420+AB420+I420+X420+AC420+K420+AD420)</f>
        <v>0</v>
      </c>
      <c r="AF420" s="16" t="e">
        <f>#REF!+AE420</f>
        <v>#REF!</v>
      </c>
      <c r="AG420" s="17">
        <f>C420-SUM(D420:AE420)+G420+W420</f>
        <v>0</v>
      </c>
      <c r="AH420" s="13">
        <v>3.75</v>
      </c>
      <c r="AJ420" s="1" t="e">
        <f>(C420+#REF!)*#REF!</f>
        <v>#REF!</v>
      </c>
    </row>
    <row r="421" spans="1:44" ht="15">
      <c r="A421" s="11">
        <v>417</v>
      </c>
      <c r="B421" s="41" t="s">
        <v>450</v>
      </c>
      <c r="C421" s="14">
        <v>20.57</v>
      </c>
      <c r="D421" s="14">
        <v>1.41</v>
      </c>
      <c r="E421" s="14">
        <v>0.34</v>
      </c>
      <c r="F421" s="14">
        <v>0.78</v>
      </c>
      <c r="G421" s="42">
        <v>0</v>
      </c>
      <c r="H421" s="14">
        <v>4.51</v>
      </c>
      <c r="I421" s="14">
        <v>0</v>
      </c>
      <c r="J421" s="14">
        <v>0.79</v>
      </c>
      <c r="K421" s="14">
        <v>0</v>
      </c>
      <c r="L421" s="14">
        <v>0.11</v>
      </c>
      <c r="M421" s="14">
        <v>0.54</v>
      </c>
      <c r="N421" s="14">
        <v>0</v>
      </c>
      <c r="O421" s="14">
        <v>0.14</v>
      </c>
      <c r="P421" s="14">
        <v>0.1</v>
      </c>
      <c r="Q421" s="14">
        <v>0.04</v>
      </c>
      <c r="R421" s="14">
        <v>2.84</v>
      </c>
      <c r="S421" s="14">
        <v>0</v>
      </c>
      <c r="T421" s="14">
        <v>0.05</v>
      </c>
      <c r="U421" s="14">
        <v>0.94</v>
      </c>
      <c r="V421" s="14">
        <f t="shared" si="21"/>
        <v>1.63</v>
      </c>
      <c r="W421" s="42">
        <v>1.63</v>
      </c>
      <c r="X421" s="14">
        <v>0.45</v>
      </c>
      <c r="Y421" s="14">
        <v>1.22</v>
      </c>
      <c r="Z421" s="14">
        <v>0.34</v>
      </c>
      <c r="AA421" s="14">
        <v>2.2</v>
      </c>
      <c r="AB421" s="14">
        <v>0</v>
      </c>
      <c r="AC421" s="14">
        <v>0.03</v>
      </c>
      <c r="AD421" s="14">
        <v>0</v>
      </c>
      <c r="AE421" s="15">
        <f>C421-(D421+E421+F421+H421+J421+L421+M421+N421+O421+P421+Q421+R421+S421+T421+U421+V421+Y421+Z421+AA421+AB421+I421+X421+AC421+K421+AD421)</f>
        <v>2.1099999999999994</v>
      </c>
      <c r="AF421" s="16" t="e">
        <f>#REF!+AE421</f>
        <v>#REF!</v>
      </c>
      <c r="AG421" s="17">
        <f>C421-SUM(D421:AE421)+G421+W421</f>
        <v>4.440892098500626E-15</v>
      </c>
      <c r="AH421" s="18">
        <v>4.51</v>
      </c>
      <c r="AJ421" s="1" t="e">
        <f>(C421+#REF!)*#REF!</f>
        <v>#REF!</v>
      </c>
      <c r="AK421" s="3"/>
      <c r="AL421" s="3"/>
      <c r="AM421" s="3"/>
      <c r="AN421" s="3"/>
      <c r="AO421" s="3"/>
      <c r="AP421" s="3"/>
      <c r="AQ421" s="3"/>
      <c r="AR421" s="3"/>
    </row>
    <row r="422" spans="1:36" ht="15">
      <c r="A422" s="11">
        <v>418</v>
      </c>
      <c r="B422" s="41" t="s">
        <v>451</v>
      </c>
      <c r="C422" s="14">
        <v>12.57</v>
      </c>
      <c r="D422" s="14">
        <v>0.5</v>
      </c>
      <c r="E422" s="14">
        <v>0.34</v>
      </c>
      <c r="F422" s="14">
        <v>0</v>
      </c>
      <c r="G422" s="42">
        <v>0.58</v>
      </c>
      <c r="H422" s="14">
        <v>3.75</v>
      </c>
      <c r="I422" s="14">
        <v>0.34</v>
      </c>
      <c r="J422" s="14">
        <v>0.75</v>
      </c>
      <c r="K422" s="14">
        <v>0</v>
      </c>
      <c r="L422" s="14">
        <v>0.11</v>
      </c>
      <c r="M422" s="14">
        <v>0.54</v>
      </c>
      <c r="N422" s="14">
        <v>0.16</v>
      </c>
      <c r="O422" s="14">
        <v>0</v>
      </c>
      <c r="P422" s="14">
        <v>0.1</v>
      </c>
      <c r="Q422" s="14">
        <v>0.04</v>
      </c>
      <c r="R422" s="14">
        <v>0</v>
      </c>
      <c r="S422" s="14">
        <v>0</v>
      </c>
      <c r="T422" s="14">
        <v>0</v>
      </c>
      <c r="U422" s="14">
        <v>0.43</v>
      </c>
      <c r="V422" s="14">
        <f t="shared" si="21"/>
        <v>2.61</v>
      </c>
      <c r="W422" s="42">
        <v>2.03</v>
      </c>
      <c r="X422" s="14">
        <v>0</v>
      </c>
      <c r="Y422" s="14">
        <v>0.92</v>
      </c>
      <c r="Z422" s="14">
        <v>0.34</v>
      </c>
      <c r="AA422" s="14">
        <v>1.64</v>
      </c>
      <c r="AB422" s="14">
        <v>0</v>
      </c>
      <c r="AC422" s="14">
        <v>0</v>
      </c>
      <c r="AD422" s="14">
        <v>0</v>
      </c>
      <c r="AE422" s="15">
        <f>C422-(D422+E422+F422+H422+J422+L422+M422+N422+O422+P422+Q422+R422+S422+T422+U422+V422+Y422+Z422+AA422+AB422+I422+X422+AC422+K422+AD422)</f>
        <v>0</v>
      </c>
      <c r="AF422" s="16" t="e">
        <f>#REF!+AE422</f>
        <v>#REF!</v>
      </c>
      <c r="AG422" s="17">
        <f>C422-SUM(D422:AE422)+G422+W422</f>
        <v>0</v>
      </c>
      <c r="AH422" s="13">
        <v>3.75</v>
      </c>
      <c r="AJ422" s="1" t="e">
        <f>(C422+#REF!)*#REF!</f>
        <v>#REF!</v>
      </c>
    </row>
    <row r="423" spans="1:36" ht="15">
      <c r="A423" s="11">
        <v>419</v>
      </c>
      <c r="B423" s="41" t="s">
        <v>452</v>
      </c>
      <c r="C423" s="14">
        <v>21.47</v>
      </c>
      <c r="D423" s="14">
        <v>1.65</v>
      </c>
      <c r="E423" s="14">
        <v>0.34</v>
      </c>
      <c r="F423" s="14">
        <v>1.14</v>
      </c>
      <c r="G423" s="42">
        <v>0</v>
      </c>
      <c r="H423" s="14">
        <v>3.68</v>
      </c>
      <c r="I423" s="14">
        <v>3.31</v>
      </c>
      <c r="J423" s="14">
        <v>0.82</v>
      </c>
      <c r="K423" s="14">
        <v>0</v>
      </c>
      <c r="L423" s="14">
        <v>0.11</v>
      </c>
      <c r="M423" s="14">
        <v>0.54</v>
      </c>
      <c r="N423" s="14">
        <v>0.16</v>
      </c>
      <c r="O423" s="14">
        <v>0</v>
      </c>
      <c r="P423" s="14">
        <v>0.1</v>
      </c>
      <c r="Q423" s="14">
        <v>0.04</v>
      </c>
      <c r="R423" s="14">
        <f>'[2]Лифт-2015'!G53</f>
        <v>2.7719725517945006</v>
      </c>
      <c r="S423" s="14">
        <v>0</v>
      </c>
      <c r="T423" s="14">
        <v>0.05</v>
      </c>
      <c r="U423" s="14">
        <v>0.94</v>
      </c>
      <c r="V423" s="14">
        <f t="shared" si="21"/>
        <v>1.63</v>
      </c>
      <c r="W423" s="42">
        <v>1.63</v>
      </c>
      <c r="X423" s="14">
        <v>0.41</v>
      </c>
      <c r="Y423" s="14">
        <v>1.22</v>
      </c>
      <c r="Z423" s="14">
        <v>0.34</v>
      </c>
      <c r="AA423" s="14">
        <v>2.2</v>
      </c>
      <c r="AB423" s="14">
        <v>0</v>
      </c>
      <c r="AC423" s="14">
        <v>0.02</v>
      </c>
      <c r="AD423" s="14">
        <v>0</v>
      </c>
      <c r="AE423" s="15">
        <f>C423-(D423+E423+F423+H423+J423+L423+M423+N423+O423+P423+Q423+R423+S423+T423+U423+V423+Y423+Z423+AA423+AB423+I423+X423+AC423+K423+AD423)</f>
        <v>-0.0019725517945019533</v>
      </c>
      <c r="AF423" s="16" t="e">
        <f>#REF!+AE423</f>
        <v>#REF!</v>
      </c>
      <c r="AG423" s="17">
        <f>C423-SUM(D423:AE423)+G423+W423</f>
        <v>4.440892098500626E-15</v>
      </c>
      <c r="AH423" s="13">
        <v>3.68</v>
      </c>
      <c r="AJ423" s="1" t="e">
        <f>(C423+#REF!)*#REF!</f>
        <v>#REF!</v>
      </c>
    </row>
    <row r="424" spans="1:36" ht="15">
      <c r="A424" s="11">
        <v>420</v>
      </c>
      <c r="B424" s="41" t="s">
        <v>453</v>
      </c>
      <c r="C424" s="14">
        <v>12.57</v>
      </c>
      <c r="D424" s="14">
        <v>0.5</v>
      </c>
      <c r="E424" s="14">
        <v>0.34</v>
      </c>
      <c r="F424" s="14">
        <v>0</v>
      </c>
      <c r="G424" s="42">
        <v>0.58</v>
      </c>
      <c r="H424" s="14">
        <v>3.75</v>
      </c>
      <c r="I424" s="14">
        <v>0.34</v>
      </c>
      <c r="J424" s="14">
        <v>0.75</v>
      </c>
      <c r="K424" s="14">
        <v>0</v>
      </c>
      <c r="L424" s="14">
        <v>0.11</v>
      </c>
      <c r="M424" s="14">
        <v>0.54</v>
      </c>
      <c r="N424" s="14">
        <v>0.16</v>
      </c>
      <c r="O424" s="14">
        <v>0</v>
      </c>
      <c r="P424" s="14">
        <v>0.1</v>
      </c>
      <c r="Q424" s="14">
        <v>0.04</v>
      </c>
      <c r="R424" s="14">
        <v>0</v>
      </c>
      <c r="S424" s="14">
        <v>0</v>
      </c>
      <c r="T424" s="14">
        <v>0</v>
      </c>
      <c r="U424" s="14">
        <v>0.43</v>
      </c>
      <c r="V424" s="14">
        <f t="shared" si="21"/>
        <v>2.61</v>
      </c>
      <c r="W424" s="42">
        <v>2.03</v>
      </c>
      <c r="X424" s="14">
        <v>0</v>
      </c>
      <c r="Y424" s="14">
        <v>0.92</v>
      </c>
      <c r="Z424" s="14">
        <v>0.34</v>
      </c>
      <c r="AA424" s="14">
        <v>1.64</v>
      </c>
      <c r="AB424" s="14">
        <v>0</v>
      </c>
      <c r="AC424" s="14">
        <v>0</v>
      </c>
      <c r="AD424" s="14">
        <v>0</v>
      </c>
      <c r="AE424" s="15">
        <f>C424-(D424+E424+F424+H424+J424+L424+M424+N424+O424+P424+Q424+R424+S424+T424+U424+V424+Y424+Z424+AA424+AB424+I424+X424+AC424+K424+AD424)</f>
        <v>0</v>
      </c>
      <c r="AF424" s="16" t="e">
        <f>#REF!+AE424</f>
        <v>#REF!</v>
      </c>
      <c r="AG424" s="17">
        <f>C424-SUM(D424:AE424)+G424+W424</f>
        <v>0</v>
      </c>
      <c r="AH424" s="13">
        <v>3.75</v>
      </c>
      <c r="AJ424" s="1" t="e">
        <f>(C424+#REF!)*#REF!</f>
        <v>#REF!</v>
      </c>
    </row>
    <row r="425" spans="1:36" ht="15">
      <c r="A425" s="11">
        <v>421</v>
      </c>
      <c r="B425" s="41" t="s">
        <v>454</v>
      </c>
      <c r="C425" s="14">
        <v>12.57</v>
      </c>
      <c r="D425" s="14">
        <v>0.5</v>
      </c>
      <c r="E425" s="14">
        <v>0.34</v>
      </c>
      <c r="F425" s="14">
        <v>0</v>
      </c>
      <c r="G425" s="42">
        <v>0.58</v>
      </c>
      <c r="H425" s="14">
        <v>3.75</v>
      </c>
      <c r="I425" s="14">
        <v>0.34</v>
      </c>
      <c r="J425" s="14">
        <v>0.75</v>
      </c>
      <c r="K425" s="14">
        <v>0</v>
      </c>
      <c r="L425" s="14">
        <v>0.11</v>
      </c>
      <c r="M425" s="14">
        <v>0.54</v>
      </c>
      <c r="N425" s="14">
        <v>0.16</v>
      </c>
      <c r="O425" s="14">
        <v>0</v>
      </c>
      <c r="P425" s="14">
        <v>0.1</v>
      </c>
      <c r="Q425" s="14">
        <v>0.04</v>
      </c>
      <c r="R425" s="14">
        <v>0</v>
      </c>
      <c r="S425" s="14">
        <v>0</v>
      </c>
      <c r="T425" s="14">
        <v>0</v>
      </c>
      <c r="U425" s="14">
        <v>0.43</v>
      </c>
      <c r="V425" s="14">
        <f t="shared" si="21"/>
        <v>2.61</v>
      </c>
      <c r="W425" s="42">
        <v>2.03</v>
      </c>
      <c r="X425" s="14">
        <v>0</v>
      </c>
      <c r="Y425" s="14">
        <v>0.92</v>
      </c>
      <c r="Z425" s="14">
        <v>0.34</v>
      </c>
      <c r="AA425" s="14">
        <v>1.64</v>
      </c>
      <c r="AB425" s="14">
        <v>0</v>
      </c>
      <c r="AC425" s="14">
        <v>0</v>
      </c>
      <c r="AD425" s="14">
        <v>0</v>
      </c>
      <c r="AE425" s="15">
        <f>C425-(D425+E425+F425+H425+J425+L425+M425+N425+O425+P425+Q425+R425+S425+T425+U425+V425+Y425+Z425+AA425+AB425+I425+X425+AC425+K425+AD425)</f>
        <v>0</v>
      </c>
      <c r="AF425" s="16" t="e">
        <f>#REF!+AE425</f>
        <v>#REF!</v>
      </c>
      <c r="AG425" s="17">
        <f>C425-SUM(D425:AE425)+G425+W425</f>
        <v>0</v>
      </c>
      <c r="AH425" s="13">
        <v>3.75</v>
      </c>
      <c r="AJ425" s="1" t="e">
        <f>(C425+#REF!)*#REF!</f>
        <v>#REF!</v>
      </c>
    </row>
    <row r="426" spans="1:36" ht="15">
      <c r="A426" s="11">
        <v>422</v>
      </c>
      <c r="B426" s="41" t="s">
        <v>455</v>
      </c>
      <c r="C426" s="14">
        <v>12.57</v>
      </c>
      <c r="D426" s="14">
        <v>0.5</v>
      </c>
      <c r="E426" s="14">
        <v>0.34</v>
      </c>
      <c r="F426" s="14">
        <v>0</v>
      </c>
      <c r="G426" s="42">
        <v>0.58</v>
      </c>
      <c r="H426" s="14">
        <v>3.75</v>
      </c>
      <c r="I426" s="14">
        <v>0.34</v>
      </c>
      <c r="J426" s="14">
        <v>0.75</v>
      </c>
      <c r="K426" s="14">
        <v>0</v>
      </c>
      <c r="L426" s="14">
        <v>0.11</v>
      </c>
      <c r="M426" s="14">
        <v>0.54</v>
      </c>
      <c r="N426" s="14">
        <v>0.16</v>
      </c>
      <c r="O426" s="14">
        <v>0</v>
      </c>
      <c r="P426" s="14">
        <v>0.1</v>
      </c>
      <c r="Q426" s="14">
        <v>0.04</v>
      </c>
      <c r="R426" s="14">
        <v>0</v>
      </c>
      <c r="S426" s="14">
        <v>0</v>
      </c>
      <c r="T426" s="14">
        <v>0</v>
      </c>
      <c r="U426" s="14">
        <v>0.43</v>
      </c>
      <c r="V426" s="14">
        <f t="shared" si="21"/>
        <v>2.61</v>
      </c>
      <c r="W426" s="42">
        <v>2.03</v>
      </c>
      <c r="X426" s="14">
        <v>0</v>
      </c>
      <c r="Y426" s="14">
        <v>0.92</v>
      </c>
      <c r="Z426" s="14">
        <v>0.34</v>
      </c>
      <c r="AA426" s="14">
        <v>1.64</v>
      </c>
      <c r="AB426" s="14">
        <v>0</v>
      </c>
      <c r="AC426" s="14">
        <v>0</v>
      </c>
      <c r="AD426" s="14">
        <v>0</v>
      </c>
      <c r="AE426" s="15">
        <f>C426-(D426+E426+F426+H426+J426+L426+M426+N426+O426+P426+Q426+R426+S426+T426+U426+V426+Y426+Z426+AA426+AB426+I426+X426+AC426+K426+AD426)</f>
        <v>0</v>
      </c>
      <c r="AF426" s="16" t="e">
        <f>#REF!+AE426</f>
        <v>#REF!</v>
      </c>
      <c r="AG426" s="17">
        <f>C426-SUM(D426:AE426)+G426+W426</f>
        <v>0</v>
      </c>
      <c r="AH426" s="13">
        <v>3.75</v>
      </c>
      <c r="AJ426" s="1" t="e">
        <f>(C426+#REF!)*#REF!</f>
        <v>#REF!</v>
      </c>
    </row>
    <row r="427" spans="1:36" ht="15">
      <c r="A427" s="11">
        <v>423</v>
      </c>
      <c r="B427" s="41" t="s">
        <v>456</v>
      </c>
      <c r="C427" s="14">
        <v>7.41</v>
      </c>
      <c r="D427" s="14">
        <v>0</v>
      </c>
      <c r="E427" s="14">
        <v>0</v>
      </c>
      <c r="F427" s="14">
        <v>0</v>
      </c>
      <c r="G427" s="42">
        <v>0.58</v>
      </c>
      <c r="H427" s="14">
        <f aca="true" t="shared" si="22" ref="H427:H434">AH427-AH427*2%</f>
        <v>1.7052</v>
      </c>
      <c r="I427" s="14">
        <v>0.03</v>
      </c>
      <c r="J427" s="14">
        <v>0.35</v>
      </c>
      <c r="K427" s="14">
        <v>0</v>
      </c>
      <c r="L427" s="14">
        <v>0.19</v>
      </c>
      <c r="M427" s="14">
        <v>0</v>
      </c>
      <c r="N427" s="14">
        <v>0.16</v>
      </c>
      <c r="O427" s="14">
        <v>0</v>
      </c>
      <c r="P427" s="14">
        <v>0</v>
      </c>
      <c r="Q427" s="14">
        <v>0.04</v>
      </c>
      <c r="R427" s="14">
        <v>0</v>
      </c>
      <c r="S427" s="14">
        <v>0</v>
      </c>
      <c r="T427" s="14">
        <v>0</v>
      </c>
      <c r="U427" s="14">
        <v>0.12</v>
      </c>
      <c r="V427" s="14">
        <f t="shared" si="21"/>
        <v>2.61</v>
      </c>
      <c r="W427" s="42">
        <v>2.03</v>
      </c>
      <c r="X427" s="14">
        <v>0</v>
      </c>
      <c r="Y427" s="14">
        <v>0.76</v>
      </c>
      <c r="Z427" s="14">
        <v>0.34</v>
      </c>
      <c r="AA427" s="14">
        <v>1.1</v>
      </c>
      <c r="AB427" s="14">
        <v>0</v>
      </c>
      <c r="AC427" s="14">
        <v>0</v>
      </c>
      <c r="AD427" s="14">
        <v>0</v>
      </c>
      <c r="AE427" s="15">
        <f>C427-(D427+E427+F427+H427+J427+L427+M427+N427+O427+P427+Q427+R427+S427+T427+U427+V427+Y427+Z427+AA427+AB427+I427+X427+AC427+K427+AD427)</f>
        <v>0.0048000000000003595</v>
      </c>
      <c r="AF427" s="16" t="e">
        <f>#REF!+AE427</f>
        <v>#REF!</v>
      </c>
      <c r="AG427" s="17">
        <f>C427-SUM(D427:AE427)+G427+W427</f>
        <v>0</v>
      </c>
      <c r="AH427" s="13">
        <v>1.74</v>
      </c>
      <c r="AJ427" s="1" t="e">
        <f>(C427+#REF!)*#REF!</f>
        <v>#REF!</v>
      </c>
    </row>
    <row r="428" spans="1:36" ht="15">
      <c r="A428" s="11">
        <v>424</v>
      </c>
      <c r="B428" s="41" t="s">
        <v>457</v>
      </c>
      <c r="C428" s="14">
        <v>7.41</v>
      </c>
      <c r="D428" s="14">
        <v>0</v>
      </c>
      <c r="E428" s="14">
        <v>0</v>
      </c>
      <c r="F428" s="14">
        <v>0</v>
      </c>
      <c r="G428" s="42">
        <v>0.58</v>
      </c>
      <c r="H428" s="14">
        <f t="shared" si="22"/>
        <v>1.7052</v>
      </c>
      <c r="I428" s="14">
        <v>0.03</v>
      </c>
      <c r="J428" s="14">
        <v>0.35</v>
      </c>
      <c r="K428" s="14">
        <v>0</v>
      </c>
      <c r="L428" s="14">
        <v>0.19</v>
      </c>
      <c r="M428" s="14">
        <v>0</v>
      </c>
      <c r="N428" s="14">
        <v>0.16</v>
      </c>
      <c r="O428" s="14">
        <v>0</v>
      </c>
      <c r="P428" s="14">
        <v>0</v>
      </c>
      <c r="Q428" s="14">
        <v>0.04</v>
      </c>
      <c r="R428" s="14">
        <v>0</v>
      </c>
      <c r="S428" s="14">
        <v>0</v>
      </c>
      <c r="T428" s="14">
        <v>0</v>
      </c>
      <c r="U428" s="14">
        <v>0.12</v>
      </c>
      <c r="V428" s="14">
        <f t="shared" si="21"/>
        <v>2.61</v>
      </c>
      <c r="W428" s="42">
        <v>2.03</v>
      </c>
      <c r="X428" s="14">
        <v>0</v>
      </c>
      <c r="Y428" s="14">
        <v>0.76</v>
      </c>
      <c r="Z428" s="14">
        <v>0.34</v>
      </c>
      <c r="AA428" s="14">
        <v>1.1</v>
      </c>
      <c r="AB428" s="14">
        <v>0</v>
      </c>
      <c r="AC428" s="14">
        <v>0</v>
      </c>
      <c r="AD428" s="14">
        <v>0</v>
      </c>
      <c r="AE428" s="15">
        <f>C428-(D428+E428+F428+H428+J428+L428+M428+N428+O428+P428+Q428+R428+S428+T428+U428+V428+Y428+Z428+AA428+AB428+I428+X428+AC428+K428+AD428)</f>
        <v>0.0048000000000003595</v>
      </c>
      <c r="AF428" s="16" t="e">
        <f>#REF!+AE428</f>
        <v>#REF!</v>
      </c>
      <c r="AG428" s="17">
        <f>C428-SUM(D428:AE428)+G428+W428</f>
        <v>0</v>
      </c>
      <c r="AH428" s="13">
        <v>1.74</v>
      </c>
      <c r="AJ428" s="1" t="e">
        <f>(C428+#REF!)*#REF!</f>
        <v>#REF!</v>
      </c>
    </row>
    <row r="429" spans="1:36" ht="15">
      <c r="A429" s="11">
        <v>425</v>
      </c>
      <c r="B429" s="41" t="s">
        <v>458</v>
      </c>
      <c r="C429" s="14">
        <v>10.27</v>
      </c>
      <c r="D429" s="14">
        <v>0</v>
      </c>
      <c r="E429" s="14">
        <v>0</v>
      </c>
      <c r="F429" s="14">
        <v>0</v>
      </c>
      <c r="G429" s="42">
        <v>0.58</v>
      </c>
      <c r="H429" s="14">
        <f t="shared" si="22"/>
        <v>3.4692</v>
      </c>
      <c r="I429" s="14">
        <v>0.07</v>
      </c>
      <c r="J429" s="14">
        <v>0.55</v>
      </c>
      <c r="K429" s="14">
        <v>0</v>
      </c>
      <c r="L429" s="14">
        <v>0.19</v>
      </c>
      <c r="M429" s="14">
        <v>0</v>
      </c>
      <c r="N429" s="14">
        <v>0.16</v>
      </c>
      <c r="O429" s="14">
        <v>0</v>
      </c>
      <c r="P429" s="14">
        <v>0</v>
      </c>
      <c r="Q429" s="14">
        <v>0.04</v>
      </c>
      <c r="R429" s="14">
        <v>0</v>
      </c>
      <c r="S429" s="14">
        <v>0</v>
      </c>
      <c r="T429" s="14">
        <v>0</v>
      </c>
      <c r="U429" s="14">
        <v>0.35</v>
      </c>
      <c r="V429" s="14">
        <f t="shared" si="21"/>
        <v>2.61</v>
      </c>
      <c r="W429" s="42">
        <v>2.03</v>
      </c>
      <c r="X429" s="14">
        <v>0</v>
      </c>
      <c r="Y429" s="14">
        <v>0.85</v>
      </c>
      <c r="Z429" s="14">
        <v>0.34</v>
      </c>
      <c r="AA429" s="14">
        <v>1.64</v>
      </c>
      <c r="AB429" s="14">
        <v>0</v>
      </c>
      <c r="AC429" s="14">
        <v>0</v>
      </c>
      <c r="AD429" s="14">
        <v>0</v>
      </c>
      <c r="AE429" s="15">
        <f>C429-(D429+E429+F429+H429+J429+L429+M429+N429+O429+P429+Q429+R429+S429+T429+U429+V429+Y429+Z429+AA429+AB429+I429+X429+AC429+K429+AD429)</f>
        <v>0.0007999999999999119</v>
      </c>
      <c r="AF429" s="16" t="e">
        <f>#REF!+AE429</f>
        <v>#REF!</v>
      </c>
      <c r="AG429" s="17">
        <f>C429-SUM(D429:AE429)+G429+W429</f>
        <v>0</v>
      </c>
      <c r="AH429" s="13">
        <v>3.54</v>
      </c>
      <c r="AJ429" s="1" t="e">
        <f>(C429+#REF!)*#REF!</f>
        <v>#REF!</v>
      </c>
    </row>
    <row r="430" spans="1:36" ht="15">
      <c r="A430" s="11">
        <v>426</v>
      </c>
      <c r="B430" s="41" t="s">
        <v>459</v>
      </c>
      <c r="C430" s="14">
        <v>10.27</v>
      </c>
      <c r="D430" s="14">
        <v>0</v>
      </c>
      <c r="E430" s="14">
        <v>0</v>
      </c>
      <c r="F430" s="14">
        <v>0</v>
      </c>
      <c r="G430" s="42">
        <v>0.58</v>
      </c>
      <c r="H430" s="14">
        <f t="shared" si="22"/>
        <v>3.4692</v>
      </c>
      <c r="I430" s="14">
        <v>0.07</v>
      </c>
      <c r="J430" s="14">
        <v>0.55</v>
      </c>
      <c r="K430" s="14">
        <v>0</v>
      </c>
      <c r="L430" s="14">
        <v>0.19</v>
      </c>
      <c r="M430" s="14">
        <v>0</v>
      </c>
      <c r="N430" s="14">
        <v>0.16</v>
      </c>
      <c r="O430" s="14">
        <v>0</v>
      </c>
      <c r="P430" s="14">
        <v>0</v>
      </c>
      <c r="Q430" s="14">
        <v>0.04</v>
      </c>
      <c r="R430" s="14">
        <v>0</v>
      </c>
      <c r="S430" s="14">
        <v>0</v>
      </c>
      <c r="T430" s="14">
        <v>0</v>
      </c>
      <c r="U430" s="14">
        <v>0.35</v>
      </c>
      <c r="V430" s="14">
        <f t="shared" si="21"/>
        <v>2.61</v>
      </c>
      <c r="W430" s="42">
        <v>2.03</v>
      </c>
      <c r="X430" s="14">
        <v>0</v>
      </c>
      <c r="Y430" s="14">
        <v>0.85</v>
      </c>
      <c r="Z430" s="14">
        <v>0.34</v>
      </c>
      <c r="AA430" s="14">
        <v>1.64</v>
      </c>
      <c r="AB430" s="14">
        <v>0</v>
      </c>
      <c r="AC430" s="14">
        <v>0</v>
      </c>
      <c r="AD430" s="14">
        <v>0</v>
      </c>
      <c r="AE430" s="15">
        <f>C430-(D430+E430+F430+H430+J430+L430+M430+N430+O430+P430+Q430+R430+S430+T430+U430+V430+Y430+Z430+AA430+AB430+I430+X430+AC430+K430+AD430)</f>
        <v>0.0007999999999999119</v>
      </c>
      <c r="AF430" s="16" t="e">
        <f>#REF!+AE430</f>
        <v>#REF!</v>
      </c>
      <c r="AG430" s="17">
        <f>C430-SUM(D430:AE430)+G430+W430</f>
        <v>0</v>
      </c>
      <c r="AH430" s="13">
        <v>3.54</v>
      </c>
      <c r="AJ430" s="1" t="e">
        <f>(C430+#REF!)*#REF!</f>
        <v>#REF!</v>
      </c>
    </row>
    <row r="431" spans="1:36" ht="15">
      <c r="A431" s="11">
        <v>427</v>
      </c>
      <c r="B431" s="41" t="s">
        <v>460</v>
      </c>
      <c r="C431" s="14">
        <v>10.27</v>
      </c>
      <c r="D431" s="14">
        <v>0</v>
      </c>
      <c r="E431" s="14">
        <v>0</v>
      </c>
      <c r="F431" s="14">
        <v>0</v>
      </c>
      <c r="G431" s="42">
        <v>0.58</v>
      </c>
      <c r="H431" s="14">
        <f t="shared" si="22"/>
        <v>3.4692</v>
      </c>
      <c r="I431" s="14">
        <v>0.07</v>
      </c>
      <c r="J431" s="14">
        <v>0.55</v>
      </c>
      <c r="K431" s="14">
        <v>0</v>
      </c>
      <c r="L431" s="14">
        <v>0.19</v>
      </c>
      <c r="M431" s="14">
        <v>0</v>
      </c>
      <c r="N431" s="14">
        <v>0.16</v>
      </c>
      <c r="O431" s="14">
        <v>0</v>
      </c>
      <c r="P431" s="14">
        <v>0</v>
      </c>
      <c r="Q431" s="14">
        <v>0.04</v>
      </c>
      <c r="R431" s="14">
        <v>0</v>
      </c>
      <c r="S431" s="14">
        <v>0</v>
      </c>
      <c r="T431" s="14">
        <v>0</v>
      </c>
      <c r="U431" s="14">
        <v>0.35</v>
      </c>
      <c r="V431" s="14">
        <f t="shared" si="21"/>
        <v>2.61</v>
      </c>
      <c r="W431" s="42">
        <v>2.03</v>
      </c>
      <c r="X431" s="14">
        <v>0</v>
      </c>
      <c r="Y431" s="14">
        <v>0.85</v>
      </c>
      <c r="Z431" s="14">
        <v>0.34</v>
      </c>
      <c r="AA431" s="14">
        <v>1.64</v>
      </c>
      <c r="AB431" s="14">
        <v>0</v>
      </c>
      <c r="AC431" s="14">
        <v>0</v>
      </c>
      <c r="AD431" s="14">
        <v>0</v>
      </c>
      <c r="AE431" s="15">
        <f>C431-(D431+E431+F431+H431+J431+L431+M431+N431+O431+P431+Q431+R431+S431+T431+U431+V431+Y431+Z431+AA431+AB431+I431+X431+AC431+K431+AD431)</f>
        <v>0.0007999999999999119</v>
      </c>
      <c r="AF431" s="16" t="e">
        <f>#REF!+AE431</f>
        <v>#REF!</v>
      </c>
      <c r="AG431" s="17">
        <f>C431-SUM(D431:AE431)+G431+W431</f>
        <v>0</v>
      </c>
      <c r="AH431" s="13">
        <v>3.54</v>
      </c>
      <c r="AJ431" s="1" t="e">
        <f>(C431+#REF!)*#REF!</f>
        <v>#REF!</v>
      </c>
    </row>
    <row r="432" spans="1:36" ht="15">
      <c r="A432" s="11">
        <v>428</v>
      </c>
      <c r="B432" s="41" t="s">
        <v>461</v>
      </c>
      <c r="C432" s="14">
        <v>8.97</v>
      </c>
      <c r="D432" s="14">
        <v>0</v>
      </c>
      <c r="E432" s="14">
        <v>0.34</v>
      </c>
      <c r="F432" s="14">
        <v>0</v>
      </c>
      <c r="G432" s="42">
        <v>0.58</v>
      </c>
      <c r="H432" s="14">
        <f t="shared" si="22"/>
        <v>0.9309999999999999</v>
      </c>
      <c r="I432" s="14">
        <v>0</v>
      </c>
      <c r="J432" s="14">
        <v>0.37</v>
      </c>
      <c r="K432" s="14">
        <v>0</v>
      </c>
      <c r="L432" s="14">
        <v>0.19</v>
      </c>
      <c r="M432" s="14">
        <v>0</v>
      </c>
      <c r="N432" s="14">
        <v>0.16</v>
      </c>
      <c r="O432" s="14">
        <v>0</v>
      </c>
      <c r="P432" s="14">
        <v>0</v>
      </c>
      <c r="Q432" s="14">
        <v>0.04</v>
      </c>
      <c r="R432" s="14">
        <v>0</v>
      </c>
      <c r="S432" s="14">
        <v>0</v>
      </c>
      <c r="T432" s="14">
        <v>0</v>
      </c>
      <c r="U432" s="14">
        <v>0.35</v>
      </c>
      <c r="V432" s="14">
        <f t="shared" si="21"/>
        <v>2.61</v>
      </c>
      <c r="W432" s="42">
        <v>2.03</v>
      </c>
      <c r="X432" s="14">
        <v>0</v>
      </c>
      <c r="Y432" s="14">
        <v>0.85</v>
      </c>
      <c r="Z432" s="14">
        <v>0.34</v>
      </c>
      <c r="AA432" s="14">
        <v>1.64</v>
      </c>
      <c r="AB432" s="14">
        <v>0</v>
      </c>
      <c r="AC432" s="14">
        <v>0</v>
      </c>
      <c r="AD432" s="14">
        <v>0</v>
      </c>
      <c r="AE432" s="15">
        <f>C432-(D432+E432+F432+H432+J432+L432+M432+N432+O432+P432+Q432+R432+S432+T432+U432+V432+Y432+Z432+AA432+AB432+I432+X432+AC432+K432+AD432)</f>
        <v>1.1490000000000018</v>
      </c>
      <c r="AF432" s="16" t="e">
        <f>#REF!+AE432</f>
        <v>#REF!</v>
      </c>
      <c r="AG432" s="17">
        <f>C432-SUM(D432:AE432)+G432+W432</f>
        <v>0</v>
      </c>
      <c r="AH432" s="13">
        <v>0.95</v>
      </c>
      <c r="AJ432" s="1" t="e">
        <f>(C432+#REF!)*#REF!</f>
        <v>#REF!</v>
      </c>
    </row>
    <row r="433" spans="1:36" ht="15">
      <c r="A433" s="11">
        <v>429</v>
      </c>
      <c r="B433" s="41" t="s">
        <v>462</v>
      </c>
      <c r="C433" s="14">
        <v>10.27</v>
      </c>
      <c r="D433" s="14">
        <v>0</v>
      </c>
      <c r="E433" s="14">
        <v>0.34</v>
      </c>
      <c r="F433" s="14">
        <v>0</v>
      </c>
      <c r="G433" s="42">
        <v>0.58</v>
      </c>
      <c r="H433" s="14">
        <f t="shared" si="22"/>
        <v>3.136</v>
      </c>
      <c r="I433" s="14">
        <v>0.06</v>
      </c>
      <c r="J433" s="14">
        <v>0.55</v>
      </c>
      <c r="K433" s="14">
        <v>0</v>
      </c>
      <c r="L433" s="14">
        <v>0.19</v>
      </c>
      <c r="M433" s="14">
        <v>0</v>
      </c>
      <c r="N433" s="14">
        <v>0.16</v>
      </c>
      <c r="O433" s="14">
        <v>0</v>
      </c>
      <c r="P433" s="14">
        <v>0</v>
      </c>
      <c r="Q433" s="14">
        <v>0.04</v>
      </c>
      <c r="R433" s="14">
        <v>0</v>
      </c>
      <c r="S433" s="14">
        <v>0</v>
      </c>
      <c r="T433" s="14">
        <v>0</v>
      </c>
      <c r="U433" s="14">
        <v>0.35</v>
      </c>
      <c r="V433" s="14">
        <f t="shared" si="21"/>
        <v>2.61</v>
      </c>
      <c r="W433" s="42">
        <v>2.03</v>
      </c>
      <c r="X433" s="14">
        <v>0</v>
      </c>
      <c r="Y433" s="14">
        <v>0.85</v>
      </c>
      <c r="Z433" s="14">
        <v>0.34</v>
      </c>
      <c r="AA433" s="14">
        <v>1.64</v>
      </c>
      <c r="AB433" s="14">
        <v>0</v>
      </c>
      <c r="AC433" s="14">
        <v>0</v>
      </c>
      <c r="AD433" s="14">
        <v>0</v>
      </c>
      <c r="AE433" s="15">
        <f>C433-(D433+E433+F433+H433+J433+L433+M433+N433+O433+P433+Q433+R433+S433+T433+U433+V433+Y433+Z433+AA433+AB433+I433+X433+AC433+K433+AD433)</f>
        <v>0.0039999999999995595</v>
      </c>
      <c r="AF433" s="16" t="e">
        <f>#REF!+AE433</f>
        <v>#REF!</v>
      </c>
      <c r="AG433" s="17">
        <f>C433-SUM(D433:AE433)+G433+W433</f>
        <v>0</v>
      </c>
      <c r="AH433" s="13">
        <v>3.2</v>
      </c>
      <c r="AJ433" s="1" t="e">
        <f>(C433+#REF!)*#REF!</f>
        <v>#REF!</v>
      </c>
    </row>
    <row r="434" spans="1:36" ht="15">
      <c r="A434" s="11">
        <v>430</v>
      </c>
      <c r="B434" s="41" t="s">
        <v>463</v>
      </c>
      <c r="C434" s="14">
        <v>10.27</v>
      </c>
      <c r="D434" s="14">
        <v>0</v>
      </c>
      <c r="E434" s="14">
        <v>0.34</v>
      </c>
      <c r="F434" s="14">
        <v>0</v>
      </c>
      <c r="G434" s="42">
        <v>0.58</v>
      </c>
      <c r="H434" s="14">
        <f t="shared" si="22"/>
        <v>3.136</v>
      </c>
      <c r="I434" s="14">
        <v>0.06</v>
      </c>
      <c r="J434" s="14">
        <v>0.55</v>
      </c>
      <c r="K434" s="14">
        <v>0</v>
      </c>
      <c r="L434" s="14">
        <v>0.19</v>
      </c>
      <c r="M434" s="14">
        <v>0</v>
      </c>
      <c r="N434" s="14">
        <v>0.16</v>
      </c>
      <c r="O434" s="14">
        <v>0</v>
      </c>
      <c r="P434" s="14">
        <v>0</v>
      </c>
      <c r="Q434" s="14">
        <v>0.04</v>
      </c>
      <c r="R434" s="14">
        <v>0</v>
      </c>
      <c r="S434" s="14">
        <v>0</v>
      </c>
      <c r="T434" s="14">
        <v>0</v>
      </c>
      <c r="U434" s="14">
        <v>0.35</v>
      </c>
      <c r="V434" s="14">
        <f t="shared" si="21"/>
        <v>2.61</v>
      </c>
      <c r="W434" s="42">
        <v>2.03</v>
      </c>
      <c r="X434" s="14">
        <v>0</v>
      </c>
      <c r="Y434" s="14">
        <v>0.85</v>
      </c>
      <c r="Z434" s="14">
        <v>0.34</v>
      </c>
      <c r="AA434" s="14">
        <v>1.64</v>
      </c>
      <c r="AB434" s="14">
        <v>0</v>
      </c>
      <c r="AC434" s="14">
        <v>0</v>
      </c>
      <c r="AD434" s="14">
        <v>0</v>
      </c>
      <c r="AE434" s="15">
        <f>C434-(D434+E434+F434+H434+J434+L434+M434+N434+O434+P434+Q434+R434+S434+T434+U434+V434+Y434+Z434+AA434+AB434+I434+X434+AC434+K434+AD434)</f>
        <v>0.0039999999999995595</v>
      </c>
      <c r="AF434" s="16" t="e">
        <f>#REF!+AE434</f>
        <v>#REF!</v>
      </c>
      <c r="AG434" s="17">
        <f>C434-SUM(D434:AE434)+G434+W434</f>
        <v>0</v>
      </c>
      <c r="AH434" s="13">
        <v>3.2</v>
      </c>
      <c r="AJ434" s="1" t="e">
        <f>(C434+#REF!)*#REF!</f>
        <v>#REF!</v>
      </c>
    </row>
    <row r="435" spans="1:56" s="19" customFormat="1" ht="15">
      <c r="A435" s="11">
        <v>431</v>
      </c>
      <c r="B435" s="41" t="s">
        <v>464</v>
      </c>
      <c r="C435" s="14">
        <v>7.41</v>
      </c>
      <c r="D435" s="14">
        <v>0</v>
      </c>
      <c r="E435" s="14">
        <v>0.34</v>
      </c>
      <c r="F435" s="14">
        <v>0</v>
      </c>
      <c r="G435" s="42">
        <v>0.58</v>
      </c>
      <c r="H435" s="14">
        <f aca="true" t="shared" si="23" ref="H435:H468">AH435-AH435*2%</f>
        <v>1.5092</v>
      </c>
      <c r="I435" s="14">
        <v>0</v>
      </c>
      <c r="J435" s="14">
        <v>0.28</v>
      </c>
      <c r="K435" s="14">
        <v>0</v>
      </c>
      <c r="L435" s="14">
        <v>0.19</v>
      </c>
      <c r="M435" s="14">
        <v>0</v>
      </c>
      <c r="N435" s="14">
        <v>0.16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0.12</v>
      </c>
      <c r="V435" s="14">
        <f aca="true" t="shared" si="24" ref="V435:V498">G435+W435</f>
        <v>2.61</v>
      </c>
      <c r="W435" s="42">
        <v>2.03</v>
      </c>
      <c r="X435" s="14">
        <v>0</v>
      </c>
      <c r="Y435" s="14">
        <v>0.76</v>
      </c>
      <c r="Z435" s="14">
        <v>0.34</v>
      </c>
      <c r="AA435" s="14">
        <v>1.1</v>
      </c>
      <c r="AB435" s="14">
        <v>0</v>
      </c>
      <c r="AC435" s="14">
        <v>0</v>
      </c>
      <c r="AD435" s="14">
        <v>0</v>
      </c>
      <c r="AE435" s="15">
        <f>C435-(D435+E435+F435+H435+J435+L435+M435+N435+O435+P435+Q435+R435+S435+T435+U435+V435+Y435+Z435+AA435+AB435+I435+X435+AC435+K435+AD435)</f>
        <v>0.0007999999999999119</v>
      </c>
      <c r="AF435" s="16" t="e">
        <f>#REF!+AE435</f>
        <v>#REF!</v>
      </c>
      <c r="AG435" s="17">
        <f>C435-SUM(D435:AE435)+G435+W435</f>
        <v>0</v>
      </c>
      <c r="AH435" s="13">
        <v>1.54</v>
      </c>
      <c r="AI435" s="1"/>
      <c r="AJ435" s="1" t="e">
        <f>(C435+#REF!)*#REF!</f>
        <v>#REF!</v>
      </c>
      <c r="AK435" s="1"/>
      <c r="AL435" s="1"/>
      <c r="AM435" s="1"/>
      <c r="AN435" s="1"/>
      <c r="AO435" s="1"/>
      <c r="AP435" s="1"/>
      <c r="AQ435" s="1"/>
      <c r="AR435" s="1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</row>
    <row r="436" spans="1:56" s="19" customFormat="1" ht="15">
      <c r="A436" s="11">
        <v>432</v>
      </c>
      <c r="B436" s="41" t="s">
        <v>465</v>
      </c>
      <c r="C436" s="14">
        <v>7.41</v>
      </c>
      <c r="D436" s="14">
        <v>0</v>
      </c>
      <c r="E436" s="14">
        <v>0.34</v>
      </c>
      <c r="F436" s="14">
        <v>0</v>
      </c>
      <c r="G436" s="42">
        <v>0.58</v>
      </c>
      <c r="H436" s="14">
        <f t="shared" si="23"/>
        <v>1.3719999999999999</v>
      </c>
      <c r="I436" s="14">
        <v>0</v>
      </c>
      <c r="J436" s="14">
        <v>0.38</v>
      </c>
      <c r="K436" s="14">
        <v>0</v>
      </c>
      <c r="L436" s="14">
        <v>0.19</v>
      </c>
      <c r="M436" s="14">
        <v>0</v>
      </c>
      <c r="N436" s="14">
        <v>0.16</v>
      </c>
      <c r="O436" s="14">
        <v>0</v>
      </c>
      <c r="P436" s="14">
        <v>0</v>
      </c>
      <c r="Q436" s="14">
        <v>0.04</v>
      </c>
      <c r="R436" s="14">
        <v>0</v>
      </c>
      <c r="S436" s="14">
        <v>0</v>
      </c>
      <c r="T436" s="14">
        <v>0</v>
      </c>
      <c r="U436" s="14">
        <v>0.12</v>
      </c>
      <c r="V436" s="14">
        <f t="shared" si="24"/>
        <v>2.61</v>
      </c>
      <c r="W436" s="42">
        <v>2.03</v>
      </c>
      <c r="X436" s="14">
        <v>0</v>
      </c>
      <c r="Y436" s="14">
        <v>0.76</v>
      </c>
      <c r="Z436" s="14">
        <v>0.34</v>
      </c>
      <c r="AA436" s="14">
        <v>1.1</v>
      </c>
      <c r="AB436" s="14">
        <v>0</v>
      </c>
      <c r="AC436" s="14">
        <v>0</v>
      </c>
      <c r="AD436" s="14">
        <v>0</v>
      </c>
      <c r="AE436" s="15">
        <f>C436-(D436+E436+F436+H436+J436+L436+M436+N436+O436+P436+Q436+R436+S436+T436+U436+V436+Y436+Z436+AA436+AB436+I436+X436+AC436+K436+AD436)</f>
        <v>-0.0019999999999988916</v>
      </c>
      <c r="AF436" s="16" t="e">
        <f>#REF!+AE436</f>
        <v>#REF!</v>
      </c>
      <c r="AG436" s="17">
        <f>C436-SUM(D436:AE436)+G436+W436</f>
        <v>0</v>
      </c>
      <c r="AH436" s="13">
        <v>1.4</v>
      </c>
      <c r="AI436" s="1"/>
      <c r="AJ436" s="1" t="e">
        <f>(C436+#REF!)*#REF!</f>
        <v>#REF!</v>
      </c>
      <c r="AK436" s="1"/>
      <c r="AL436" s="1"/>
      <c r="AM436" s="1"/>
      <c r="AN436" s="1"/>
      <c r="AO436" s="1"/>
      <c r="AP436" s="1"/>
      <c r="AQ436" s="1"/>
      <c r="AR436" s="1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</row>
    <row r="437" spans="1:56" s="19" customFormat="1" ht="15">
      <c r="A437" s="11">
        <v>433</v>
      </c>
      <c r="B437" s="41" t="s">
        <v>466</v>
      </c>
      <c r="C437" s="14">
        <v>7.41</v>
      </c>
      <c r="D437" s="14">
        <v>0</v>
      </c>
      <c r="E437" s="14">
        <v>0.34</v>
      </c>
      <c r="F437" s="14">
        <v>0</v>
      </c>
      <c r="G437" s="42">
        <v>0.58</v>
      </c>
      <c r="H437" s="14">
        <f t="shared" si="23"/>
        <v>1.3719999999999999</v>
      </c>
      <c r="I437" s="14">
        <v>0</v>
      </c>
      <c r="J437" s="14">
        <v>0.38</v>
      </c>
      <c r="K437" s="14">
        <v>0</v>
      </c>
      <c r="L437" s="14">
        <v>0.19</v>
      </c>
      <c r="M437" s="14">
        <v>0</v>
      </c>
      <c r="N437" s="14">
        <v>0.16</v>
      </c>
      <c r="O437" s="14">
        <v>0</v>
      </c>
      <c r="P437" s="14">
        <v>0</v>
      </c>
      <c r="Q437" s="14">
        <v>0.04</v>
      </c>
      <c r="R437" s="14">
        <v>0</v>
      </c>
      <c r="S437" s="14">
        <v>0</v>
      </c>
      <c r="T437" s="14">
        <v>0</v>
      </c>
      <c r="U437" s="14">
        <v>0.12</v>
      </c>
      <c r="V437" s="14">
        <f t="shared" si="24"/>
        <v>2.61</v>
      </c>
      <c r="W437" s="42">
        <v>2.03</v>
      </c>
      <c r="X437" s="14">
        <v>0</v>
      </c>
      <c r="Y437" s="14">
        <v>0.76</v>
      </c>
      <c r="Z437" s="14">
        <v>0.34</v>
      </c>
      <c r="AA437" s="14">
        <v>1.1</v>
      </c>
      <c r="AB437" s="14">
        <v>0</v>
      </c>
      <c r="AC437" s="14">
        <v>0</v>
      </c>
      <c r="AD437" s="14">
        <v>0</v>
      </c>
      <c r="AE437" s="15">
        <f>C437-(D437+E437+F437+H437+J437+L437+M437+N437+O437+P437+Q437+R437+S437+T437+U437+V437+Y437+Z437+AA437+AB437+I437+X437+AC437+K437+AD437)</f>
        <v>-0.0019999999999988916</v>
      </c>
      <c r="AF437" s="16" t="e">
        <f>#REF!+AE437</f>
        <v>#REF!</v>
      </c>
      <c r="AG437" s="17">
        <f>C437-SUM(D437:AE437)+G437+W437</f>
        <v>0</v>
      </c>
      <c r="AH437" s="13">
        <v>1.4</v>
      </c>
      <c r="AI437" s="1"/>
      <c r="AJ437" s="1" t="e">
        <f>(C437+#REF!)*#REF!</f>
        <v>#REF!</v>
      </c>
      <c r="AK437" s="1"/>
      <c r="AL437" s="1"/>
      <c r="AM437" s="1"/>
      <c r="AN437" s="1"/>
      <c r="AO437" s="1"/>
      <c r="AP437" s="1"/>
      <c r="AQ437" s="1"/>
      <c r="AR437" s="1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</row>
    <row r="438" spans="1:56" s="19" customFormat="1" ht="15">
      <c r="A438" s="11">
        <v>434</v>
      </c>
      <c r="B438" s="41" t="s">
        <v>467</v>
      </c>
      <c r="C438" s="14">
        <v>9.17</v>
      </c>
      <c r="D438" s="14">
        <v>0</v>
      </c>
      <c r="E438" s="14">
        <f>0.34+0.15</f>
        <v>0.49</v>
      </c>
      <c r="F438" s="14">
        <v>0</v>
      </c>
      <c r="G438" s="42">
        <v>0.58</v>
      </c>
      <c r="H438" s="14">
        <f t="shared" si="23"/>
        <v>2.0482</v>
      </c>
      <c r="I438" s="14">
        <v>0.04</v>
      </c>
      <c r="J438" s="14">
        <v>0.45</v>
      </c>
      <c r="K438" s="14">
        <v>0</v>
      </c>
      <c r="L438" s="14">
        <v>0.19</v>
      </c>
      <c r="M438" s="14">
        <v>0</v>
      </c>
      <c r="N438" s="14">
        <v>0.16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0.35</v>
      </c>
      <c r="V438" s="14">
        <f t="shared" si="24"/>
        <v>2.61</v>
      </c>
      <c r="W438" s="42">
        <v>2.03</v>
      </c>
      <c r="X438" s="14">
        <v>0</v>
      </c>
      <c r="Y438" s="14">
        <v>0.85</v>
      </c>
      <c r="Z438" s="14">
        <v>0.34</v>
      </c>
      <c r="AA438" s="14">
        <v>1.64</v>
      </c>
      <c r="AB438" s="14">
        <v>0</v>
      </c>
      <c r="AC438" s="14">
        <v>0</v>
      </c>
      <c r="AD438" s="14">
        <v>0</v>
      </c>
      <c r="AE438" s="15">
        <f>C438-(D438+E438+F438+H438+J438+L438+M438+N438+O438+P438+Q438+R438+S438+T438+U438+V438+Y438+Z438+AA438+AB438+I438+X438+AC438+K438+AD438)</f>
        <v>0.001800000000001134</v>
      </c>
      <c r="AF438" s="16" t="e">
        <f>#REF!+AE438</f>
        <v>#REF!</v>
      </c>
      <c r="AG438" s="17">
        <f>C438-SUM(D438:AE438)+G438+W438</f>
        <v>0</v>
      </c>
      <c r="AH438" s="13">
        <v>2.09</v>
      </c>
      <c r="AI438" s="1"/>
      <c r="AJ438" s="1" t="e">
        <f>(C438+#REF!)*#REF!</f>
        <v>#REF!</v>
      </c>
      <c r="AK438" s="1"/>
      <c r="AL438" s="1"/>
      <c r="AM438" s="1"/>
      <c r="AN438" s="1"/>
      <c r="AO438" s="1"/>
      <c r="AP438" s="1"/>
      <c r="AQ438" s="1"/>
      <c r="AR438" s="1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</row>
    <row r="439" spans="1:56" s="19" customFormat="1" ht="15">
      <c r="A439" s="11">
        <v>435</v>
      </c>
      <c r="B439" s="41" t="s">
        <v>468</v>
      </c>
      <c r="C439" s="14">
        <v>7.41</v>
      </c>
      <c r="D439" s="14">
        <v>0</v>
      </c>
      <c r="E439" s="14">
        <v>0.34</v>
      </c>
      <c r="F439" s="14">
        <v>0</v>
      </c>
      <c r="G439" s="42">
        <v>0.58</v>
      </c>
      <c r="H439" s="14">
        <f t="shared" si="23"/>
        <v>1.5092</v>
      </c>
      <c r="I439" s="14">
        <v>0</v>
      </c>
      <c r="J439" s="14">
        <v>0.28</v>
      </c>
      <c r="K439" s="14">
        <v>0</v>
      </c>
      <c r="L439" s="14">
        <v>0.19</v>
      </c>
      <c r="M439" s="14">
        <v>0</v>
      </c>
      <c r="N439" s="14">
        <v>0.16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0.12</v>
      </c>
      <c r="V439" s="14">
        <f t="shared" si="24"/>
        <v>2.61</v>
      </c>
      <c r="W439" s="42">
        <v>2.03</v>
      </c>
      <c r="X439" s="14">
        <v>0</v>
      </c>
      <c r="Y439" s="14">
        <v>0.76</v>
      </c>
      <c r="Z439" s="14">
        <v>0.34</v>
      </c>
      <c r="AA439" s="14">
        <v>1.1</v>
      </c>
      <c r="AB439" s="14">
        <v>0</v>
      </c>
      <c r="AC439" s="14">
        <v>0</v>
      </c>
      <c r="AD439" s="14">
        <v>0</v>
      </c>
      <c r="AE439" s="15">
        <f>C439-(D439+E439+F439+H439+J439+L439+M439+N439+O439+P439+Q439+R439+S439+T439+U439+V439+Y439+Z439+AA439+AB439+I439+X439+AC439+K439+AD439)</f>
        <v>0.0007999999999999119</v>
      </c>
      <c r="AF439" s="16" t="e">
        <f>#REF!+AE439</f>
        <v>#REF!</v>
      </c>
      <c r="AG439" s="17">
        <f>C439-SUM(D439:AE439)+G439+W439</f>
        <v>0</v>
      </c>
      <c r="AH439" s="13">
        <v>1.54</v>
      </c>
      <c r="AI439" s="1"/>
      <c r="AJ439" s="1" t="e">
        <f>(C439+#REF!)*#REF!</f>
        <v>#REF!</v>
      </c>
      <c r="AK439" s="1"/>
      <c r="AL439" s="1"/>
      <c r="AM439" s="1"/>
      <c r="AN439" s="1"/>
      <c r="AO439" s="1"/>
      <c r="AP439" s="1"/>
      <c r="AQ439" s="1"/>
      <c r="AR439" s="1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</row>
    <row r="440" spans="1:56" s="19" customFormat="1" ht="15">
      <c r="A440" s="11">
        <v>436</v>
      </c>
      <c r="B440" s="41" t="s">
        <v>469</v>
      </c>
      <c r="C440" s="14">
        <v>7.41</v>
      </c>
      <c r="D440" s="14">
        <v>0</v>
      </c>
      <c r="E440" s="14">
        <v>0</v>
      </c>
      <c r="F440" s="14">
        <v>0</v>
      </c>
      <c r="G440" s="42">
        <v>0.58</v>
      </c>
      <c r="H440" s="14">
        <f t="shared" si="23"/>
        <v>1.7444</v>
      </c>
      <c r="I440" s="14">
        <v>0.04</v>
      </c>
      <c r="J440" s="14">
        <v>0.35</v>
      </c>
      <c r="K440" s="14">
        <v>0</v>
      </c>
      <c r="L440" s="14">
        <v>0.19</v>
      </c>
      <c r="M440" s="14">
        <v>0</v>
      </c>
      <c r="N440" s="14">
        <v>0.16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0.12</v>
      </c>
      <c r="V440" s="14">
        <f t="shared" si="24"/>
        <v>2.61</v>
      </c>
      <c r="W440" s="42">
        <v>2.03</v>
      </c>
      <c r="X440" s="14">
        <v>0</v>
      </c>
      <c r="Y440" s="14">
        <v>0.76</v>
      </c>
      <c r="Z440" s="14">
        <v>0.34</v>
      </c>
      <c r="AA440" s="14">
        <v>1.1</v>
      </c>
      <c r="AB440" s="14">
        <v>0</v>
      </c>
      <c r="AC440" s="14">
        <v>0</v>
      </c>
      <c r="AD440" s="14">
        <v>0</v>
      </c>
      <c r="AE440" s="15">
        <f>C440-(D440+E440+F440+H440+J440+L440+M440+N440+O440+P440+Q440+R440+S440+T440+U440+V440+Y440+Z440+AA440+AB440+I440+X440+AC440+K440+AD440)</f>
        <v>-0.004399999999999515</v>
      </c>
      <c r="AF440" s="16" t="e">
        <f>#REF!+AE440</f>
        <v>#REF!</v>
      </c>
      <c r="AG440" s="17">
        <f>C440-SUM(D440:AE440)+G440+W440</f>
        <v>0</v>
      </c>
      <c r="AH440" s="13">
        <v>1.78</v>
      </c>
      <c r="AI440" s="1"/>
      <c r="AJ440" s="1" t="e">
        <f>(C440+#REF!)*#REF!</f>
        <v>#REF!</v>
      </c>
      <c r="AK440" s="1"/>
      <c r="AL440" s="1"/>
      <c r="AM440" s="1"/>
      <c r="AN440" s="1"/>
      <c r="AO440" s="1"/>
      <c r="AP440" s="1"/>
      <c r="AQ440" s="1"/>
      <c r="AR440" s="1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</row>
    <row r="441" spans="1:56" s="19" customFormat="1" ht="15">
      <c r="A441" s="11">
        <v>437</v>
      </c>
      <c r="B441" s="41" t="s">
        <v>470</v>
      </c>
      <c r="C441" s="14">
        <v>10.27</v>
      </c>
      <c r="D441" s="14">
        <v>0</v>
      </c>
      <c r="E441" s="14">
        <f>0.34+0.15</f>
        <v>0.49</v>
      </c>
      <c r="F441" s="14">
        <v>0</v>
      </c>
      <c r="G441" s="42">
        <v>0.58</v>
      </c>
      <c r="H441" s="14">
        <f t="shared" si="23"/>
        <v>2.254</v>
      </c>
      <c r="I441" s="14">
        <v>0.04</v>
      </c>
      <c r="J441" s="14">
        <v>0.45</v>
      </c>
      <c r="K441" s="14">
        <v>0</v>
      </c>
      <c r="L441" s="14">
        <v>0.19</v>
      </c>
      <c r="M441" s="14">
        <v>0</v>
      </c>
      <c r="N441" s="14">
        <v>0.16</v>
      </c>
      <c r="O441" s="14">
        <v>0</v>
      </c>
      <c r="P441" s="14">
        <v>0.1</v>
      </c>
      <c r="Q441" s="14">
        <v>0.04</v>
      </c>
      <c r="R441" s="14">
        <v>0</v>
      </c>
      <c r="S441" s="14">
        <v>0</v>
      </c>
      <c r="T441" s="14">
        <v>0</v>
      </c>
      <c r="U441" s="14">
        <v>0.35</v>
      </c>
      <c r="V441" s="14">
        <f t="shared" si="24"/>
        <v>2.61</v>
      </c>
      <c r="W441" s="42">
        <v>2.03</v>
      </c>
      <c r="X441" s="14">
        <v>0</v>
      </c>
      <c r="Y441" s="14">
        <v>0.85</v>
      </c>
      <c r="Z441" s="14">
        <v>0.34</v>
      </c>
      <c r="AA441" s="14">
        <v>1.64</v>
      </c>
      <c r="AB441" s="14">
        <v>0</v>
      </c>
      <c r="AC441" s="14">
        <v>0</v>
      </c>
      <c r="AD441" s="14">
        <f>'[2]Диаг-ка ВДГО'!H80</f>
        <v>0.7543039282649433</v>
      </c>
      <c r="AE441" s="15">
        <f>C441-(D441+E441+F441+H441+J441+L441+M441+N441+O441+P441+Q441+R441+S441+T441+U441+V441+Y441+Z441+AA441+AB441+I441+X441+AC441+K441+AD441)</f>
        <v>0.0016960717350578136</v>
      </c>
      <c r="AF441" s="16" t="e">
        <f>#REF!+AE441</f>
        <v>#REF!</v>
      </c>
      <c r="AG441" s="17">
        <f>C441-SUM(D441:AE441)+G441+W441</f>
        <v>0</v>
      </c>
      <c r="AH441" s="13">
        <v>2.3</v>
      </c>
      <c r="AI441" s="1"/>
      <c r="AJ441" s="1" t="e">
        <f>(C441+#REF!)*#REF!</f>
        <v>#REF!</v>
      </c>
      <c r="AK441" s="1"/>
      <c r="AL441" s="1"/>
      <c r="AM441" s="1"/>
      <c r="AN441" s="1"/>
      <c r="AO441" s="1"/>
      <c r="AP441" s="1"/>
      <c r="AQ441" s="1"/>
      <c r="AR441" s="1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</row>
    <row r="442" spans="1:56" s="19" customFormat="1" ht="15">
      <c r="A442" s="11">
        <v>438</v>
      </c>
      <c r="B442" s="41" t="s">
        <v>471</v>
      </c>
      <c r="C442" s="14">
        <v>10.27</v>
      </c>
      <c r="D442" s="14">
        <v>0</v>
      </c>
      <c r="E442" s="14">
        <f>0.34+0.15</f>
        <v>0.49</v>
      </c>
      <c r="F442" s="14">
        <v>0</v>
      </c>
      <c r="G442" s="42">
        <v>0.58</v>
      </c>
      <c r="H442" s="14">
        <f t="shared" si="23"/>
        <v>2.254</v>
      </c>
      <c r="I442" s="14">
        <v>0.04</v>
      </c>
      <c r="J442" s="14">
        <v>0.45</v>
      </c>
      <c r="K442" s="14">
        <v>0</v>
      </c>
      <c r="L442" s="14">
        <v>0.19</v>
      </c>
      <c r="M442" s="14">
        <v>0</v>
      </c>
      <c r="N442" s="14">
        <v>0.16</v>
      </c>
      <c r="O442" s="14">
        <v>0</v>
      </c>
      <c r="P442" s="14">
        <v>0.1</v>
      </c>
      <c r="Q442" s="14">
        <v>0.04</v>
      </c>
      <c r="R442" s="14">
        <v>0</v>
      </c>
      <c r="S442" s="14">
        <v>0</v>
      </c>
      <c r="T442" s="14">
        <v>0</v>
      </c>
      <c r="U442" s="14">
        <v>0.35</v>
      </c>
      <c r="V442" s="14">
        <f t="shared" si="24"/>
        <v>2.61</v>
      </c>
      <c r="W442" s="42">
        <v>2.03</v>
      </c>
      <c r="X442" s="14">
        <v>0</v>
      </c>
      <c r="Y442" s="14">
        <v>0.85</v>
      </c>
      <c r="Z442" s="14">
        <v>0.34</v>
      </c>
      <c r="AA442" s="14">
        <v>1.64</v>
      </c>
      <c r="AB442" s="14">
        <v>0</v>
      </c>
      <c r="AC442" s="14">
        <v>0</v>
      </c>
      <c r="AD442" s="14">
        <f>'[2]Диаг-ка ВДГО'!H81</f>
        <v>0.7528601519005043</v>
      </c>
      <c r="AE442" s="15">
        <f>C442-(D442+E442+F442+H442+J442+L442+M442+N442+O442+P442+Q442+R442+S442+T442+U442+V442+Y442+Z442+AA442+AB442+I442+X442+AC442+K442+AD442)</f>
        <v>0.0031398480994955236</v>
      </c>
      <c r="AF442" s="16" t="e">
        <f>#REF!+AE442</f>
        <v>#REF!</v>
      </c>
      <c r="AG442" s="17">
        <f>C442-SUM(D442:AE442)+G442+W442</f>
        <v>0</v>
      </c>
      <c r="AH442" s="13">
        <v>2.3</v>
      </c>
      <c r="AI442" s="1"/>
      <c r="AJ442" s="1" t="e">
        <f>(C442+#REF!)*#REF!</f>
        <v>#REF!</v>
      </c>
      <c r="AK442" s="1"/>
      <c r="AL442" s="1"/>
      <c r="AM442" s="1"/>
      <c r="AN442" s="1"/>
      <c r="AO442" s="1"/>
      <c r="AP442" s="1"/>
      <c r="AQ442" s="1"/>
      <c r="AR442" s="1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</row>
    <row r="443" spans="1:56" s="19" customFormat="1" ht="15">
      <c r="A443" s="11">
        <v>439</v>
      </c>
      <c r="B443" s="41" t="s">
        <v>472</v>
      </c>
      <c r="C443" s="14">
        <v>10.27</v>
      </c>
      <c r="D443" s="14">
        <v>0</v>
      </c>
      <c r="E443" s="14">
        <f>0.34+0.15</f>
        <v>0.49</v>
      </c>
      <c r="F443" s="14">
        <v>0</v>
      </c>
      <c r="G443" s="42">
        <v>0.58</v>
      </c>
      <c r="H443" s="14">
        <f t="shared" si="23"/>
        <v>2.2148</v>
      </c>
      <c r="I443" s="14">
        <v>0.04</v>
      </c>
      <c r="J443" s="14">
        <v>0.45</v>
      </c>
      <c r="K443" s="14">
        <v>0</v>
      </c>
      <c r="L443" s="14">
        <v>0.19</v>
      </c>
      <c r="M443" s="14">
        <v>0</v>
      </c>
      <c r="N443" s="14">
        <v>0.16</v>
      </c>
      <c r="O443" s="14">
        <v>0</v>
      </c>
      <c r="P443" s="14">
        <v>0.1</v>
      </c>
      <c r="Q443" s="14">
        <v>0.04</v>
      </c>
      <c r="R443" s="14">
        <v>0</v>
      </c>
      <c r="S443" s="14">
        <v>0</v>
      </c>
      <c r="T443" s="14">
        <v>0</v>
      </c>
      <c r="U443" s="14">
        <v>0.35</v>
      </c>
      <c r="V443" s="14">
        <f t="shared" si="24"/>
        <v>2.61</v>
      </c>
      <c r="W443" s="42">
        <v>2.03</v>
      </c>
      <c r="X443" s="14">
        <v>0</v>
      </c>
      <c r="Y443" s="14">
        <v>0.85</v>
      </c>
      <c r="Z443" s="14">
        <v>0.34</v>
      </c>
      <c r="AA443" s="14">
        <v>1.64</v>
      </c>
      <c r="AB443" s="14">
        <v>0</v>
      </c>
      <c r="AC443" s="14">
        <v>0</v>
      </c>
      <c r="AD443" s="14">
        <f>'[2]Диаг-ка ВДГО'!H82</f>
        <v>0.7936354381164287</v>
      </c>
      <c r="AE443" s="15">
        <f>C443-(D443+E443+F443+H443+J443+L443+M443+N443+O443+P443+Q443+R443+S443+T443+U443+V443+Y443+Z443+AA443+AB443+I443+X443+AC443+K443+AD443)</f>
        <v>0.0015645618835726793</v>
      </c>
      <c r="AF443" s="16" t="e">
        <f>#REF!+AE443</f>
        <v>#REF!</v>
      </c>
      <c r="AG443" s="17">
        <f>C443-SUM(D443:AE443)+G443+W443</f>
        <v>0</v>
      </c>
      <c r="AH443" s="13">
        <v>2.26</v>
      </c>
      <c r="AI443" s="1"/>
      <c r="AJ443" s="1" t="e">
        <f>(C443+#REF!)*#REF!</f>
        <v>#REF!</v>
      </c>
      <c r="AK443" s="1"/>
      <c r="AL443" s="1"/>
      <c r="AM443" s="1"/>
      <c r="AN443" s="1"/>
      <c r="AO443" s="1"/>
      <c r="AP443" s="1"/>
      <c r="AQ443" s="1"/>
      <c r="AR443" s="1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</row>
    <row r="444" spans="1:56" s="19" customFormat="1" ht="15">
      <c r="A444" s="11">
        <v>440</v>
      </c>
      <c r="B444" s="41" t="s">
        <v>473</v>
      </c>
      <c r="C444" s="14">
        <v>11.22</v>
      </c>
      <c r="D444" s="14">
        <v>0</v>
      </c>
      <c r="E444" s="14">
        <f>0.34+0.16</f>
        <v>0.5</v>
      </c>
      <c r="F444" s="14">
        <v>0</v>
      </c>
      <c r="G444" s="42">
        <v>0.58</v>
      </c>
      <c r="H444" s="14">
        <f t="shared" si="23"/>
        <v>3.4692</v>
      </c>
      <c r="I444" s="14">
        <v>0.07</v>
      </c>
      <c r="J444" s="14">
        <v>0.75</v>
      </c>
      <c r="K444" s="14">
        <v>0</v>
      </c>
      <c r="L444" s="14">
        <v>0.19</v>
      </c>
      <c r="M444" s="14">
        <v>0</v>
      </c>
      <c r="N444" s="14">
        <v>0.16</v>
      </c>
      <c r="O444" s="14">
        <v>0</v>
      </c>
      <c r="P444" s="14">
        <v>0.1</v>
      </c>
      <c r="Q444" s="14">
        <v>0.04</v>
      </c>
      <c r="R444" s="14">
        <v>0</v>
      </c>
      <c r="S444" s="14">
        <v>0</v>
      </c>
      <c r="T444" s="14">
        <v>0</v>
      </c>
      <c r="U444" s="14">
        <v>0.43</v>
      </c>
      <c r="V444" s="14">
        <f t="shared" si="24"/>
        <v>2.61</v>
      </c>
      <c r="W444" s="42">
        <v>2.03</v>
      </c>
      <c r="X444" s="14">
        <v>0</v>
      </c>
      <c r="Y444" s="14">
        <v>0.92</v>
      </c>
      <c r="Z444" s="14">
        <v>0.34</v>
      </c>
      <c r="AA444" s="14">
        <v>1.64</v>
      </c>
      <c r="AB444" s="14">
        <v>0</v>
      </c>
      <c r="AC444" s="14">
        <v>0</v>
      </c>
      <c r="AD444" s="14">
        <v>0</v>
      </c>
      <c r="AE444" s="15">
        <f>C444-(D444+E444+F444+H444+J444+L444+M444+N444+O444+P444+Q444+R444+S444+T444+U444+V444+Y444+Z444+AA444+AB444+I444+X444+AC444+K444+AD444)</f>
        <v>0.0007999999999999119</v>
      </c>
      <c r="AF444" s="16" t="e">
        <f>#REF!+AE444</f>
        <v>#REF!</v>
      </c>
      <c r="AG444" s="17">
        <f>C444-SUM(D444:AE444)+G444+W444</f>
        <v>0</v>
      </c>
      <c r="AH444" s="13">
        <v>3.54</v>
      </c>
      <c r="AI444" s="1"/>
      <c r="AJ444" s="1" t="e">
        <f>(C444+#REF!)*#REF!</f>
        <v>#REF!</v>
      </c>
      <c r="AK444" s="1"/>
      <c r="AL444" s="1"/>
      <c r="AM444" s="1"/>
      <c r="AN444" s="1"/>
      <c r="AO444" s="1"/>
      <c r="AP444" s="1"/>
      <c r="AQ444" s="1"/>
      <c r="AR444" s="1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</row>
    <row r="445" spans="1:56" s="19" customFormat="1" ht="15">
      <c r="A445" s="11">
        <v>441</v>
      </c>
      <c r="B445" s="41" t="s">
        <v>474</v>
      </c>
      <c r="C445" s="14">
        <v>7.41</v>
      </c>
      <c r="D445" s="14">
        <v>0</v>
      </c>
      <c r="E445" s="14">
        <v>0.34</v>
      </c>
      <c r="F445" s="14">
        <v>0</v>
      </c>
      <c r="G445" s="42">
        <v>0.58</v>
      </c>
      <c r="H445" s="14">
        <f t="shared" si="23"/>
        <v>1.5092</v>
      </c>
      <c r="I445" s="14">
        <v>0</v>
      </c>
      <c r="J445" s="14">
        <v>0.28</v>
      </c>
      <c r="K445" s="14">
        <v>0</v>
      </c>
      <c r="L445" s="14">
        <v>0.19</v>
      </c>
      <c r="M445" s="14">
        <v>0</v>
      </c>
      <c r="N445" s="14">
        <v>0.16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0.12</v>
      </c>
      <c r="V445" s="14">
        <f t="shared" si="24"/>
        <v>2.61</v>
      </c>
      <c r="W445" s="42">
        <v>2.03</v>
      </c>
      <c r="X445" s="14">
        <v>0</v>
      </c>
      <c r="Y445" s="14">
        <v>0.76</v>
      </c>
      <c r="Z445" s="14">
        <v>0.34</v>
      </c>
      <c r="AA445" s="14">
        <v>1.1</v>
      </c>
      <c r="AB445" s="14">
        <v>0</v>
      </c>
      <c r="AC445" s="14">
        <v>0</v>
      </c>
      <c r="AD445" s="14">
        <v>0</v>
      </c>
      <c r="AE445" s="15">
        <f>C445-(D445+E445+F445+H445+J445+L445+M445+N445+O445+P445+Q445+R445+S445+T445+U445+V445+Y445+Z445+AA445+AB445+I445+X445+AC445+K445+AD445)</f>
        <v>0.0007999999999999119</v>
      </c>
      <c r="AF445" s="16" t="e">
        <f>#REF!+AE445</f>
        <v>#REF!</v>
      </c>
      <c r="AG445" s="17">
        <f>C445-SUM(D445:AE445)+G445+W445</f>
        <v>0</v>
      </c>
      <c r="AH445" s="13">
        <v>1.54</v>
      </c>
      <c r="AI445" s="1"/>
      <c r="AJ445" s="1" t="e">
        <f>(C445+#REF!)*#REF!</f>
        <v>#REF!</v>
      </c>
      <c r="AK445" s="1"/>
      <c r="AL445" s="1"/>
      <c r="AM445" s="1"/>
      <c r="AN445" s="1"/>
      <c r="AO445" s="1"/>
      <c r="AP445" s="1"/>
      <c r="AQ445" s="1"/>
      <c r="AR445" s="1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</row>
    <row r="446" spans="1:56" s="19" customFormat="1" ht="15">
      <c r="A446" s="11">
        <v>442</v>
      </c>
      <c r="B446" s="41" t="s">
        <v>475</v>
      </c>
      <c r="C446" s="14">
        <v>7.41</v>
      </c>
      <c r="D446" s="14">
        <v>0</v>
      </c>
      <c r="E446" s="14">
        <v>0.34</v>
      </c>
      <c r="F446" s="14">
        <v>0</v>
      </c>
      <c r="G446" s="42">
        <v>0.58</v>
      </c>
      <c r="H446" s="14">
        <f t="shared" si="23"/>
        <v>0.5096</v>
      </c>
      <c r="I446" s="14">
        <v>0</v>
      </c>
      <c r="J446" s="14">
        <v>0.26</v>
      </c>
      <c r="K446" s="14">
        <v>0</v>
      </c>
      <c r="L446" s="14">
        <v>0.19</v>
      </c>
      <c r="M446" s="14">
        <v>0</v>
      </c>
      <c r="N446" s="14">
        <v>0.16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0.12</v>
      </c>
      <c r="V446" s="14">
        <f t="shared" si="24"/>
        <v>2.61</v>
      </c>
      <c r="W446" s="42">
        <v>2.03</v>
      </c>
      <c r="X446" s="14">
        <v>0</v>
      </c>
      <c r="Y446" s="14">
        <v>0.76</v>
      </c>
      <c r="Z446" s="14">
        <v>0.34</v>
      </c>
      <c r="AA446" s="14">
        <v>1.1</v>
      </c>
      <c r="AB446" s="14">
        <v>0</v>
      </c>
      <c r="AC446" s="14">
        <v>0</v>
      </c>
      <c r="AD446" s="14">
        <f>'[2]Диаг-ка ВДГО'!H84</f>
        <v>1.0194565423215298</v>
      </c>
      <c r="AE446" s="15">
        <f>C446-(D446+E446+F446+H446+J446+L446+M446+N446+O446+P446+Q446+R446+S446+T446+U446+V446+Y446+Z446+AA446+AB446+I446+X446+AC446+K446+AD446)</f>
        <v>0.0009434576784705939</v>
      </c>
      <c r="AF446" s="16" t="e">
        <f>#REF!+AE446</f>
        <v>#REF!</v>
      </c>
      <c r="AG446" s="17">
        <f>C446-SUM(D446:AE446)+G446+W446</f>
        <v>0</v>
      </c>
      <c r="AH446" s="13">
        <v>0.52</v>
      </c>
      <c r="AI446" s="1"/>
      <c r="AJ446" s="1" t="e">
        <f>(C446+#REF!)*#REF!</f>
        <v>#REF!</v>
      </c>
      <c r="AK446" s="1"/>
      <c r="AL446" s="1"/>
      <c r="AM446" s="1"/>
      <c r="AN446" s="1"/>
      <c r="AO446" s="1"/>
      <c r="AP446" s="1"/>
      <c r="AQ446" s="1"/>
      <c r="AR446" s="1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</row>
    <row r="447" spans="1:56" s="19" customFormat="1" ht="15">
      <c r="A447" s="11">
        <v>443</v>
      </c>
      <c r="B447" s="41" t="s">
        <v>476</v>
      </c>
      <c r="C447" s="14">
        <v>9.17</v>
      </c>
      <c r="D447" s="14">
        <v>0</v>
      </c>
      <c r="E447" s="14">
        <f>0.34+0.15</f>
        <v>0.49</v>
      </c>
      <c r="F447" s="14">
        <v>0</v>
      </c>
      <c r="G447" s="42">
        <v>0.58</v>
      </c>
      <c r="H447" s="14">
        <f t="shared" si="23"/>
        <v>2.009</v>
      </c>
      <c r="I447" s="14">
        <v>0.04</v>
      </c>
      <c r="J447" s="14">
        <v>0.45</v>
      </c>
      <c r="K447" s="14">
        <v>0</v>
      </c>
      <c r="L447" s="14">
        <v>0.19</v>
      </c>
      <c r="M447" s="14">
        <v>0</v>
      </c>
      <c r="N447" s="14">
        <v>0.16</v>
      </c>
      <c r="O447" s="14">
        <v>0</v>
      </c>
      <c r="P447" s="14">
        <v>0</v>
      </c>
      <c r="Q447" s="14">
        <v>0.04</v>
      </c>
      <c r="R447" s="14">
        <v>0</v>
      </c>
      <c r="S447" s="14">
        <v>0</v>
      </c>
      <c r="T447" s="14">
        <v>0</v>
      </c>
      <c r="U447" s="14">
        <v>0.35</v>
      </c>
      <c r="V447" s="14">
        <f t="shared" si="24"/>
        <v>2.61</v>
      </c>
      <c r="W447" s="42">
        <v>2.03</v>
      </c>
      <c r="X447" s="14">
        <v>0</v>
      </c>
      <c r="Y447" s="14">
        <v>0.85</v>
      </c>
      <c r="Z447" s="14">
        <v>0.34</v>
      </c>
      <c r="AA447" s="14">
        <v>1.64</v>
      </c>
      <c r="AB447" s="14">
        <v>0</v>
      </c>
      <c r="AC447" s="14">
        <v>0</v>
      </c>
      <c r="AD447" s="14">
        <v>0</v>
      </c>
      <c r="AE447" s="15">
        <f>C447-(D447+E447+F447+H447+J447+L447+M447+N447+O447+P447+Q447+R447+S447+T447+U447+V447+Y447+Z447+AA447+AB447+I447+X447+AC447+K447+AD447)</f>
        <v>0.0010000000000012221</v>
      </c>
      <c r="AF447" s="16" t="e">
        <f>#REF!+AE447</f>
        <v>#REF!</v>
      </c>
      <c r="AG447" s="17">
        <f>C447-SUM(D447:AE447)+G447+W447</f>
        <v>0</v>
      </c>
      <c r="AH447" s="13">
        <v>2.05</v>
      </c>
      <c r="AI447" s="1"/>
      <c r="AJ447" s="1" t="e">
        <f>(C447+#REF!)*#REF!</f>
        <v>#REF!</v>
      </c>
      <c r="AK447" s="1"/>
      <c r="AL447" s="1"/>
      <c r="AM447" s="1"/>
      <c r="AN447" s="1"/>
      <c r="AO447" s="1"/>
      <c r="AP447" s="1"/>
      <c r="AQ447" s="1"/>
      <c r="AR447" s="1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</row>
    <row r="448" spans="1:56" s="19" customFormat="1" ht="15">
      <c r="A448" s="11">
        <v>444</v>
      </c>
      <c r="B448" s="41" t="s">
        <v>477</v>
      </c>
      <c r="C448" s="14">
        <v>7.41</v>
      </c>
      <c r="D448" s="14">
        <v>0</v>
      </c>
      <c r="E448" s="14">
        <v>0.34</v>
      </c>
      <c r="F448" s="14">
        <v>0</v>
      </c>
      <c r="G448" s="42">
        <v>0.58</v>
      </c>
      <c r="H448" s="14">
        <f t="shared" si="23"/>
        <v>0.2646</v>
      </c>
      <c r="I448" s="14">
        <v>0</v>
      </c>
      <c r="J448" s="14">
        <v>0.26</v>
      </c>
      <c r="K448" s="14">
        <v>0</v>
      </c>
      <c r="L448" s="14">
        <v>0.19</v>
      </c>
      <c r="M448" s="14">
        <v>0</v>
      </c>
      <c r="N448" s="14">
        <v>0.16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0.12</v>
      </c>
      <c r="V448" s="14">
        <f t="shared" si="24"/>
        <v>2.61</v>
      </c>
      <c r="W448" s="42">
        <v>2.03</v>
      </c>
      <c r="X448" s="14">
        <v>0</v>
      </c>
      <c r="Y448" s="14">
        <v>0.76</v>
      </c>
      <c r="Z448" s="14">
        <v>0.34</v>
      </c>
      <c r="AA448" s="14">
        <v>1.1</v>
      </c>
      <c r="AB448" s="14">
        <v>0</v>
      </c>
      <c r="AC448" s="14">
        <v>0</v>
      </c>
      <c r="AD448" s="14">
        <f>'[2]Диаг-ка ВДГО'!H86</f>
        <v>1.26646671371442</v>
      </c>
      <c r="AE448" s="15">
        <f>C448-(D448+E448+F448+H448+J448+L448+M448+N448+O448+P448+Q448+R448+S448+T448+U448+V448+Y448+Z448+AA448+AB448+I448+X448+AC448+K448+AD448)</f>
        <v>-0.0010667137144206862</v>
      </c>
      <c r="AF448" s="16" t="e">
        <f>#REF!+AE448</f>
        <v>#REF!</v>
      </c>
      <c r="AG448" s="17">
        <f>C448-SUM(D448:AE448)+G448+W448</f>
        <v>0</v>
      </c>
      <c r="AH448" s="13">
        <v>0.27</v>
      </c>
      <c r="AI448" s="1"/>
      <c r="AJ448" s="1" t="e">
        <f>(C448+#REF!)*#REF!</f>
        <v>#REF!</v>
      </c>
      <c r="AK448" s="1"/>
      <c r="AL448" s="1"/>
      <c r="AM448" s="1"/>
      <c r="AN448" s="1"/>
      <c r="AO448" s="1"/>
      <c r="AP448" s="1"/>
      <c r="AQ448" s="1"/>
      <c r="AR448" s="1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</row>
    <row r="449" spans="1:56" s="19" customFormat="1" ht="15">
      <c r="A449" s="11">
        <v>445</v>
      </c>
      <c r="B449" s="41" t="s">
        <v>478</v>
      </c>
      <c r="C449" s="14">
        <v>7.41</v>
      </c>
      <c r="D449" s="14">
        <v>0</v>
      </c>
      <c r="E449" s="14">
        <v>0.34</v>
      </c>
      <c r="F449" s="14">
        <v>0</v>
      </c>
      <c r="G449" s="42">
        <v>0.58</v>
      </c>
      <c r="H449" s="14">
        <f t="shared" si="23"/>
        <v>1.5092</v>
      </c>
      <c r="I449" s="14">
        <v>0</v>
      </c>
      <c r="J449" s="14">
        <v>0.28</v>
      </c>
      <c r="K449" s="14">
        <v>0</v>
      </c>
      <c r="L449" s="14">
        <v>0.19</v>
      </c>
      <c r="M449" s="14">
        <v>0</v>
      </c>
      <c r="N449" s="14">
        <v>0.16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0.12</v>
      </c>
      <c r="V449" s="14">
        <f t="shared" si="24"/>
        <v>2.61</v>
      </c>
      <c r="W449" s="42">
        <v>2.03</v>
      </c>
      <c r="X449" s="14">
        <v>0</v>
      </c>
      <c r="Y449" s="14">
        <v>0.76</v>
      </c>
      <c r="Z449" s="14">
        <v>0.34</v>
      </c>
      <c r="AA449" s="14">
        <v>1.1</v>
      </c>
      <c r="AB449" s="14">
        <v>0</v>
      </c>
      <c r="AC449" s="14">
        <v>0</v>
      </c>
      <c r="AD449" s="14">
        <v>0</v>
      </c>
      <c r="AE449" s="15">
        <f>C449-(D449+E449+F449+H449+J449+L449+M449+N449+O449+P449+Q449+R449+S449+T449+U449+V449+Y449+Z449+AA449+AB449+I449+X449+AC449+K449+AD449)</f>
        <v>0.0007999999999999119</v>
      </c>
      <c r="AF449" s="16" t="e">
        <f>#REF!+AE449</f>
        <v>#REF!</v>
      </c>
      <c r="AG449" s="17">
        <f>C449-SUM(D449:AE449)+G449+W449</f>
        <v>0</v>
      </c>
      <c r="AH449" s="13">
        <v>1.54</v>
      </c>
      <c r="AI449" s="1"/>
      <c r="AJ449" s="1" t="e">
        <f>(C449+#REF!)*#REF!</f>
        <v>#REF!</v>
      </c>
      <c r="AK449" s="1"/>
      <c r="AL449" s="1"/>
      <c r="AM449" s="1"/>
      <c r="AN449" s="1"/>
      <c r="AO449" s="1"/>
      <c r="AP449" s="1"/>
      <c r="AQ449" s="1"/>
      <c r="AR449" s="1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</row>
    <row r="450" spans="1:56" s="19" customFormat="1" ht="15">
      <c r="A450" s="11">
        <v>446</v>
      </c>
      <c r="B450" s="41" t="s">
        <v>479</v>
      </c>
      <c r="C450" s="14">
        <v>9.17</v>
      </c>
      <c r="D450" s="14">
        <v>0</v>
      </c>
      <c r="E450" s="14">
        <f>0.34+0.15</f>
        <v>0.49</v>
      </c>
      <c r="F450" s="14">
        <v>0</v>
      </c>
      <c r="G450" s="42">
        <v>0.58</v>
      </c>
      <c r="H450" s="14">
        <f t="shared" si="23"/>
        <v>1.2152</v>
      </c>
      <c r="I450" s="14">
        <v>0.03</v>
      </c>
      <c r="J450" s="14">
        <v>0.45</v>
      </c>
      <c r="K450" s="14">
        <v>0</v>
      </c>
      <c r="L450" s="14">
        <v>0.19</v>
      </c>
      <c r="M450" s="14">
        <v>0</v>
      </c>
      <c r="N450" s="14">
        <v>0.16</v>
      </c>
      <c r="O450" s="14">
        <v>0</v>
      </c>
      <c r="P450" s="14">
        <v>0</v>
      </c>
      <c r="Q450" s="14">
        <v>0.04</v>
      </c>
      <c r="R450" s="14">
        <v>0</v>
      </c>
      <c r="S450" s="14">
        <v>0</v>
      </c>
      <c r="T450" s="14">
        <v>0</v>
      </c>
      <c r="U450" s="14">
        <v>0.35</v>
      </c>
      <c r="V450" s="14">
        <f t="shared" si="24"/>
        <v>2.61</v>
      </c>
      <c r="W450" s="42">
        <v>2.03</v>
      </c>
      <c r="X450" s="14">
        <v>0</v>
      </c>
      <c r="Y450" s="14">
        <v>0.85</v>
      </c>
      <c r="Z450" s="14">
        <v>0.34</v>
      </c>
      <c r="AA450" s="14">
        <v>1.64</v>
      </c>
      <c r="AB450" s="14">
        <v>0</v>
      </c>
      <c r="AC450" s="14">
        <v>0</v>
      </c>
      <c r="AD450" s="14">
        <f>'[2]Диаг-ка ВДГО'!H87</f>
        <v>0.8069283047854577</v>
      </c>
      <c r="AE450" s="15">
        <f>C450-(D450+E450+F450+H450+J450+L450+M450+N450+O450+P450+Q450+R450+S450+T450+U450+V450+Y450+Z450+AA450+AB450+I450+X450+AC450+K450+AD450)</f>
        <v>-0.0021283047854581127</v>
      </c>
      <c r="AF450" s="16" t="e">
        <f>#REF!+AE450</f>
        <v>#REF!</v>
      </c>
      <c r="AG450" s="17">
        <f>C450-SUM(D450:AE450)+G450+W450</f>
        <v>0</v>
      </c>
      <c r="AH450" s="13">
        <v>1.24</v>
      </c>
      <c r="AI450" s="1"/>
      <c r="AJ450" s="1" t="e">
        <f>(C450+#REF!)*#REF!</f>
        <v>#REF!</v>
      </c>
      <c r="AK450" s="1"/>
      <c r="AL450" s="1"/>
      <c r="AM450" s="1"/>
      <c r="AN450" s="1"/>
      <c r="AO450" s="1"/>
      <c r="AP450" s="1"/>
      <c r="AQ450" s="1"/>
      <c r="AR450" s="1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</row>
    <row r="451" spans="1:56" s="19" customFormat="1" ht="15">
      <c r="A451" s="11">
        <v>447</v>
      </c>
      <c r="B451" s="41" t="s">
        <v>480</v>
      </c>
      <c r="C451" s="14">
        <v>7.41</v>
      </c>
      <c r="D451" s="14">
        <v>0</v>
      </c>
      <c r="E451" s="14">
        <v>0.34</v>
      </c>
      <c r="F451" s="14">
        <v>0</v>
      </c>
      <c r="G451" s="42">
        <v>0.58</v>
      </c>
      <c r="H451" s="14">
        <f t="shared" si="23"/>
        <v>0.4704</v>
      </c>
      <c r="I451" s="14">
        <v>0</v>
      </c>
      <c r="J451" s="14">
        <v>0.26</v>
      </c>
      <c r="K451" s="14">
        <v>0</v>
      </c>
      <c r="L451" s="14">
        <v>0.19</v>
      </c>
      <c r="M451" s="14">
        <v>0</v>
      </c>
      <c r="N451" s="14">
        <v>0.16</v>
      </c>
      <c r="O451" s="14">
        <v>0</v>
      </c>
      <c r="P451" s="14">
        <v>0.1</v>
      </c>
      <c r="Q451" s="14">
        <v>0.04</v>
      </c>
      <c r="R451" s="14">
        <v>0</v>
      </c>
      <c r="S451" s="14">
        <v>0</v>
      </c>
      <c r="T451" s="14">
        <v>0</v>
      </c>
      <c r="U451" s="14">
        <v>0.12</v>
      </c>
      <c r="V451" s="14">
        <f t="shared" si="24"/>
        <v>2.61</v>
      </c>
      <c r="W451" s="42">
        <v>2.03</v>
      </c>
      <c r="X451" s="14">
        <v>0</v>
      </c>
      <c r="Y451" s="14">
        <v>0.76</v>
      </c>
      <c r="Z451" s="14">
        <v>0.34</v>
      </c>
      <c r="AA451" s="14">
        <v>1.1</v>
      </c>
      <c r="AB451" s="14">
        <v>0</v>
      </c>
      <c r="AC451" s="14">
        <v>0</v>
      </c>
      <c r="AD451" s="14">
        <f>'[2]Диаг-ка ВДГО'!H88</f>
        <v>0.9155213116065979</v>
      </c>
      <c r="AE451" s="15">
        <f>C451-(D451+E451+F451+H451+J451+L451+M451+N451+O451+P451+Q451+R451+S451+T451+U451+V451+Y451+Z451+AA451+AB451+I451+X451+AC451+K451+AD451)</f>
        <v>0.00407868839340253</v>
      </c>
      <c r="AF451" s="16" t="e">
        <f>#REF!+AE451</f>
        <v>#REF!</v>
      </c>
      <c r="AG451" s="17">
        <f>C451-SUM(D451:AE451)+G451+W451</f>
        <v>0</v>
      </c>
      <c r="AH451" s="13">
        <v>0.48</v>
      </c>
      <c r="AI451" s="1"/>
      <c r="AJ451" s="1" t="e">
        <f>(C451+#REF!)*#REF!</f>
        <v>#REF!</v>
      </c>
      <c r="AK451" s="1"/>
      <c r="AL451" s="1"/>
      <c r="AM451" s="1"/>
      <c r="AN451" s="1"/>
      <c r="AO451" s="1"/>
      <c r="AP451" s="1"/>
      <c r="AQ451" s="1"/>
      <c r="AR451" s="1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</row>
    <row r="452" spans="1:56" s="19" customFormat="1" ht="15">
      <c r="A452" s="11">
        <v>448</v>
      </c>
      <c r="B452" s="41" t="s">
        <v>481</v>
      </c>
      <c r="C452" s="14">
        <v>9.17</v>
      </c>
      <c r="D452" s="14">
        <v>0</v>
      </c>
      <c r="E452" s="14">
        <f>0.34+0.15</f>
        <v>0.49</v>
      </c>
      <c r="F452" s="14">
        <v>0</v>
      </c>
      <c r="G452" s="42">
        <v>0.58</v>
      </c>
      <c r="H452" s="14">
        <f t="shared" si="23"/>
        <v>1.2054</v>
      </c>
      <c r="I452" s="14">
        <v>0.02</v>
      </c>
      <c r="J452" s="14">
        <v>0.45</v>
      </c>
      <c r="K452" s="14">
        <v>0</v>
      </c>
      <c r="L452" s="14">
        <v>0.19</v>
      </c>
      <c r="M452" s="14">
        <v>0</v>
      </c>
      <c r="N452" s="14">
        <v>0.16</v>
      </c>
      <c r="O452" s="14">
        <v>0</v>
      </c>
      <c r="P452" s="14">
        <v>0</v>
      </c>
      <c r="Q452" s="14">
        <v>0.04</v>
      </c>
      <c r="R452" s="14">
        <v>0</v>
      </c>
      <c r="S452" s="14">
        <v>0</v>
      </c>
      <c r="T452" s="14">
        <v>0</v>
      </c>
      <c r="U452" s="14">
        <v>0.35</v>
      </c>
      <c r="V452" s="14">
        <f t="shared" si="24"/>
        <v>2.61</v>
      </c>
      <c r="W452" s="42">
        <v>2.03</v>
      </c>
      <c r="X452" s="14">
        <v>0</v>
      </c>
      <c r="Y452" s="14">
        <v>0.85</v>
      </c>
      <c r="Z452" s="14">
        <v>0.34</v>
      </c>
      <c r="AA452" s="14">
        <v>1.64</v>
      </c>
      <c r="AB452" s="14">
        <v>0</v>
      </c>
      <c r="AC452" s="14">
        <v>0</v>
      </c>
      <c r="AD452" s="14">
        <f>'[2]Диаг-ка ВДГО'!H89</f>
        <v>0.8212843651826532</v>
      </c>
      <c r="AE452" s="15">
        <f>C452-(D452+E452+F452+H452+J452+L452+M452+N452+O452+P452+Q452+R452+S452+T452+U452+V452+Y452+Z452+AA452+AB452+I452+X452+AC452+K452+AD452)</f>
        <v>0.0033156348173477568</v>
      </c>
      <c r="AF452" s="16" t="e">
        <f>#REF!+AE452</f>
        <v>#REF!</v>
      </c>
      <c r="AG452" s="17">
        <f>C452-SUM(D452:AE452)+G452+W452</f>
        <v>0</v>
      </c>
      <c r="AH452" s="13">
        <v>1.23</v>
      </c>
      <c r="AI452" s="1"/>
      <c r="AJ452" s="1" t="e">
        <f>(C452+#REF!)*#REF!</f>
        <v>#REF!</v>
      </c>
      <c r="AK452" s="1"/>
      <c r="AL452" s="1"/>
      <c r="AM452" s="1"/>
      <c r="AN452" s="1"/>
      <c r="AO452" s="1"/>
      <c r="AP452" s="1"/>
      <c r="AQ452" s="1"/>
      <c r="AR452" s="1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</row>
    <row r="453" spans="1:56" s="19" customFormat="1" ht="15">
      <c r="A453" s="11">
        <v>449</v>
      </c>
      <c r="B453" s="41" t="s">
        <v>482</v>
      </c>
      <c r="C453" s="14">
        <v>9.17</v>
      </c>
      <c r="D453" s="14">
        <v>0</v>
      </c>
      <c r="E453" s="14">
        <f>0.34+0.15</f>
        <v>0.49</v>
      </c>
      <c r="F453" s="14">
        <v>0</v>
      </c>
      <c r="G453" s="42">
        <v>0.58</v>
      </c>
      <c r="H453" s="14">
        <f t="shared" si="23"/>
        <v>1.225</v>
      </c>
      <c r="I453" s="14">
        <v>0.02</v>
      </c>
      <c r="J453" s="14">
        <v>0.45</v>
      </c>
      <c r="K453" s="14">
        <v>0</v>
      </c>
      <c r="L453" s="14">
        <v>0.19</v>
      </c>
      <c r="M453" s="14">
        <v>0</v>
      </c>
      <c r="N453" s="14">
        <v>0.16</v>
      </c>
      <c r="O453" s="14">
        <v>0</v>
      </c>
      <c r="P453" s="14">
        <v>0</v>
      </c>
      <c r="Q453" s="14">
        <v>0.04</v>
      </c>
      <c r="R453" s="14">
        <v>0</v>
      </c>
      <c r="S453" s="14">
        <v>0</v>
      </c>
      <c r="T453" s="14">
        <v>0</v>
      </c>
      <c r="U453" s="14">
        <v>0.35</v>
      </c>
      <c r="V453" s="14">
        <f t="shared" si="24"/>
        <v>2.61</v>
      </c>
      <c r="W453" s="42">
        <v>2.03</v>
      </c>
      <c r="X453" s="14">
        <v>0</v>
      </c>
      <c r="Y453" s="14">
        <v>0.85</v>
      </c>
      <c r="Z453" s="14">
        <v>0.34</v>
      </c>
      <c r="AA453" s="14">
        <v>1.64</v>
      </c>
      <c r="AB453" s="14">
        <v>0</v>
      </c>
      <c r="AC453" s="14">
        <v>0</v>
      </c>
      <c r="AD453" s="14">
        <f>'[2]Диаг-ка ВДГО'!H90</f>
        <v>0.8032600384192171</v>
      </c>
      <c r="AE453" s="15">
        <f>C453-(D453+E453+F453+H453+J453+L453+M453+N453+O453+P453+Q453+R453+S453+T453+U453+V453+Y453+Z453+AA453+AB453+I453+X453+AC453+K453+AD453)</f>
        <v>0.0017399615807818236</v>
      </c>
      <c r="AF453" s="16" t="e">
        <f>#REF!+AE453</f>
        <v>#REF!</v>
      </c>
      <c r="AG453" s="17">
        <f>C453-SUM(D453:AE453)+G453+W453</f>
        <v>0</v>
      </c>
      <c r="AH453" s="13">
        <v>1.25</v>
      </c>
      <c r="AI453" s="1"/>
      <c r="AJ453" s="1" t="e">
        <f>(C453+#REF!)*#REF!</f>
        <v>#REF!</v>
      </c>
      <c r="AK453" s="1"/>
      <c r="AL453" s="1"/>
      <c r="AM453" s="1"/>
      <c r="AN453" s="1"/>
      <c r="AO453" s="1"/>
      <c r="AP453" s="1"/>
      <c r="AQ453" s="1"/>
      <c r="AR453" s="1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</row>
    <row r="454" spans="1:56" s="19" customFormat="1" ht="15">
      <c r="A454" s="11">
        <v>450</v>
      </c>
      <c r="B454" s="41" t="s">
        <v>483</v>
      </c>
      <c r="C454" s="14">
        <v>9.17</v>
      </c>
      <c r="D454" s="14">
        <v>0</v>
      </c>
      <c r="E454" s="14">
        <f>0.34+0.15</f>
        <v>0.49</v>
      </c>
      <c r="F454" s="14">
        <v>0</v>
      </c>
      <c r="G454" s="42">
        <v>0.58</v>
      </c>
      <c r="H454" s="14">
        <f t="shared" si="23"/>
        <v>1.2642</v>
      </c>
      <c r="I454" s="14">
        <v>0.03</v>
      </c>
      <c r="J454" s="14">
        <v>0.45</v>
      </c>
      <c r="K454" s="14">
        <v>0</v>
      </c>
      <c r="L454" s="14">
        <v>0.19</v>
      </c>
      <c r="M454" s="14">
        <v>0</v>
      </c>
      <c r="N454" s="14">
        <v>0.16</v>
      </c>
      <c r="O454" s="14">
        <v>0</v>
      </c>
      <c r="P454" s="14">
        <v>0</v>
      </c>
      <c r="Q454" s="14">
        <v>0.04</v>
      </c>
      <c r="R454" s="14">
        <v>0</v>
      </c>
      <c r="S454" s="14">
        <v>0</v>
      </c>
      <c r="T454" s="14">
        <v>0</v>
      </c>
      <c r="U454" s="14">
        <v>0.35</v>
      </c>
      <c r="V454" s="14">
        <f t="shared" si="24"/>
        <v>2.61</v>
      </c>
      <c r="W454" s="42">
        <v>2.03</v>
      </c>
      <c r="X454" s="14">
        <v>0</v>
      </c>
      <c r="Y454" s="14">
        <v>0.85</v>
      </c>
      <c r="Z454" s="14">
        <v>0.34</v>
      </c>
      <c r="AA454" s="14">
        <v>1.64</v>
      </c>
      <c r="AB454" s="14">
        <v>0</v>
      </c>
      <c r="AC454" s="14">
        <v>0</v>
      </c>
      <c r="AD454" s="14">
        <f>'[2]Диаг-ка ВДГО'!H91</f>
        <v>0.7580966909176249</v>
      </c>
      <c r="AE454" s="15">
        <f>C454-(D454+E454+F454+H454+J454+L454+M454+N454+O454+P454+Q454+R454+S454+T454+U454+V454+Y454+Z454+AA454+AB454+I454+X454+AC454+K454+AD454)</f>
        <v>-0.002296690917624744</v>
      </c>
      <c r="AF454" s="16" t="e">
        <f>#REF!+AE454</f>
        <v>#REF!</v>
      </c>
      <c r="AG454" s="17">
        <f>C454-SUM(D454:AE454)+G454+W454</f>
        <v>0</v>
      </c>
      <c r="AH454" s="13">
        <v>1.29</v>
      </c>
      <c r="AI454" s="1"/>
      <c r="AJ454" s="1" t="e">
        <f>(C454+#REF!)*#REF!</f>
        <v>#REF!</v>
      </c>
      <c r="AK454" s="1"/>
      <c r="AL454" s="1"/>
      <c r="AM454" s="1"/>
      <c r="AN454" s="1"/>
      <c r="AO454" s="1"/>
      <c r="AP454" s="1"/>
      <c r="AQ454" s="1"/>
      <c r="AR454" s="1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</row>
    <row r="455" spans="1:56" s="19" customFormat="1" ht="15">
      <c r="A455" s="11">
        <v>451</v>
      </c>
      <c r="B455" s="41" t="s">
        <v>484</v>
      </c>
      <c r="C455" s="14">
        <v>9.17</v>
      </c>
      <c r="D455" s="14">
        <v>0</v>
      </c>
      <c r="E455" s="14">
        <f>0.34+0.15</f>
        <v>0.49</v>
      </c>
      <c r="F455" s="14">
        <v>0</v>
      </c>
      <c r="G455" s="42">
        <v>0.58</v>
      </c>
      <c r="H455" s="14">
        <f t="shared" si="23"/>
        <v>1.2054</v>
      </c>
      <c r="I455" s="14">
        <v>0.03</v>
      </c>
      <c r="J455" s="14">
        <v>0.15</v>
      </c>
      <c r="K455" s="14">
        <v>0</v>
      </c>
      <c r="L455" s="14">
        <v>0.19</v>
      </c>
      <c r="M455" s="14">
        <v>0</v>
      </c>
      <c r="N455" s="14">
        <v>0.16</v>
      </c>
      <c r="O455" s="14">
        <v>0</v>
      </c>
      <c r="P455" s="14">
        <v>0</v>
      </c>
      <c r="Q455" s="14">
        <v>0.04</v>
      </c>
      <c r="R455" s="14">
        <v>0</v>
      </c>
      <c r="S455" s="14">
        <v>0</v>
      </c>
      <c r="T455" s="14">
        <v>0</v>
      </c>
      <c r="U455" s="14">
        <v>0.35</v>
      </c>
      <c r="V455" s="14">
        <f t="shared" si="24"/>
        <v>2.61</v>
      </c>
      <c r="W455" s="42">
        <v>2.03</v>
      </c>
      <c r="X455" s="14">
        <v>0</v>
      </c>
      <c r="Y455" s="14">
        <v>0.85</v>
      </c>
      <c r="Z455" s="14">
        <v>0.34</v>
      </c>
      <c r="AA455" s="14">
        <v>1.64</v>
      </c>
      <c r="AB455" s="14">
        <v>0</v>
      </c>
      <c r="AC455" s="14">
        <v>0</v>
      </c>
      <c r="AD455" s="14">
        <f>'[2]Диаг-ка ВДГО'!H92</f>
        <v>1.1189047359260125</v>
      </c>
      <c r="AE455" s="15">
        <f>C455-(D455+E455+F455+H455+J455+L455+M455+N455+O455+P455+Q455+R455+S455+T455+U455+V455+Y455+Z455+AA455+AB455+I455+X455+AC455+K455+AD455)</f>
        <v>-0.004304735926011105</v>
      </c>
      <c r="AF455" s="16" t="e">
        <f>#REF!+AE455</f>
        <v>#REF!</v>
      </c>
      <c r="AG455" s="17">
        <f>C455-SUM(D455:AE455)+G455+W455</f>
        <v>0</v>
      </c>
      <c r="AH455" s="13">
        <v>1.23</v>
      </c>
      <c r="AI455" s="1"/>
      <c r="AJ455" s="1" t="e">
        <f>(C455+#REF!)*#REF!</f>
        <v>#REF!</v>
      </c>
      <c r="AK455" s="1"/>
      <c r="AL455" s="1"/>
      <c r="AM455" s="1"/>
      <c r="AN455" s="1"/>
      <c r="AO455" s="1"/>
      <c r="AP455" s="1"/>
      <c r="AQ455" s="1"/>
      <c r="AR455" s="1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</row>
    <row r="456" spans="1:56" s="19" customFormat="1" ht="15">
      <c r="A456" s="11">
        <v>452</v>
      </c>
      <c r="B456" s="41" t="s">
        <v>485</v>
      </c>
      <c r="C456" s="14">
        <v>7.41</v>
      </c>
      <c r="D456" s="14">
        <v>0</v>
      </c>
      <c r="E456" s="14">
        <v>0.34</v>
      </c>
      <c r="F456" s="14">
        <v>0</v>
      </c>
      <c r="G456" s="42">
        <v>0.58</v>
      </c>
      <c r="H456" s="14">
        <f t="shared" si="23"/>
        <v>0.637</v>
      </c>
      <c r="I456" s="14">
        <v>0</v>
      </c>
      <c r="J456" s="14">
        <v>0.26</v>
      </c>
      <c r="K456" s="14">
        <v>0</v>
      </c>
      <c r="L456" s="14">
        <v>0.19</v>
      </c>
      <c r="M456" s="14">
        <v>0</v>
      </c>
      <c r="N456" s="14">
        <v>0.16</v>
      </c>
      <c r="O456" s="14">
        <v>0</v>
      </c>
      <c r="P456" s="14">
        <v>0.1</v>
      </c>
      <c r="Q456" s="14">
        <v>0.04</v>
      </c>
      <c r="R456" s="14">
        <v>0</v>
      </c>
      <c r="S456" s="14">
        <v>0</v>
      </c>
      <c r="T456" s="14">
        <v>0</v>
      </c>
      <c r="U456" s="14">
        <v>0.12</v>
      </c>
      <c r="V456" s="14">
        <f t="shared" si="24"/>
        <v>2.61</v>
      </c>
      <c r="W456" s="42">
        <v>2.03</v>
      </c>
      <c r="X456" s="14">
        <v>0</v>
      </c>
      <c r="Y456" s="14">
        <v>0.76</v>
      </c>
      <c r="Z456" s="14">
        <v>0.34</v>
      </c>
      <c r="AA456" s="14">
        <v>1.1</v>
      </c>
      <c r="AB456" s="14">
        <v>0</v>
      </c>
      <c r="AC456" s="14">
        <v>0</v>
      </c>
      <c r="AD456" s="14">
        <f>'[2]Диаг-ка ВДГО'!H93</f>
        <v>0.7489718374764153</v>
      </c>
      <c r="AE456" s="15">
        <f>C456-(D456+E456+F456+H456+J456+L456+M456+N456+O456+P456+Q456+R456+S456+T456+U456+V456+Y456+Z456+AA456+AB456+I456+X456+AC456+K456+AD456)</f>
        <v>0.004028162523584733</v>
      </c>
      <c r="AF456" s="16" t="e">
        <f>#REF!+AE456</f>
        <v>#REF!</v>
      </c>
      <c r="AG456" s="17">
        <f>C456-SUM(D456:AE456)+G456+W456</f>
        <v>0</v>
      </c>
      <c r="AH456" s="13">
        <v>0.65</v>
      </c>
      <c r="AI456" s="1"/>
      <c r="AJ456" s="1" t="e">
        <f>(C456+#REF!)*#REF!</f>
        <v>#REF!</v>
      </c>
      <c r="AK456" s="1"/>
      <c r="AL456" s="1"/>
      <c r="AM456" s="1"/>
      <c r="AN456" s="1"/>
      <c r="AO456" s="1"/>
      <c r="AP456" s="1"/>
      <c r="AQ456" s="1"/>
      <c r="AR456" s="1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</row>
    <row r="457" spans="1:56" s="19" customFormat="1" ht="15">
      <c r="A457" s="11">
        <v>453</v>
      </c>
      <c r="B457" s="41" t="s">
        <v>486</v>
      </c>
      <c r="C457" s="14">
        <v>7.41</v>
      </c>
      <c r="D457" s="14">
        <v>0</v>
      </c>
      <c r="E457" s="14">
        <v>0.34</v>
      </c>
      <c r="F457" s="14">
        <v>0</v>
      </c>
      <c r="G457" s="42">
        <v>0.58</v>
      </c>
      <c r="H457" s="14">
        <f t="shared" si="23"/>
        <v>0.6468</v>
      </c>
      <c r="I457" s="14">
        <v>0</v>
      </c>
      <c r="J457" s="14">
        <v>0.26</v>
      </c>
      <c r="K457" s="14">
        <v>0</v>
      </c>
      <c r="L457" s="14">
        <v>0.19</v>
      </c>
      <c r="M457" s="14">
        <v>0</v>
      </c>
      <c r="N457" s="14">
        <v>0.16</v>
      </c>
      <c r="O457" s="14">
        <v>0</v>
      </c>
      <c r="P457" s="14">
        <v>0.1</v>
      </c>
      <c r="Q457" s="14">
        <v>0.04</v>
      </c>
      <c r="R457" s="14">
        <v>0</v>
      </c>
      <c r="S457" s="14">
        <v>0</v>
      </c>
      <c r="T457" s="14">
        <v>0</v>
      </c>
      <c r="U457" s="14">
        <v>0.12</v>
      </c>
      <c r="V457" s="14">
        <f t="shared" si="24"/>
        <v>2.61</v>
      </c>
      <c r="W457" s="42">
        <v>2.03</v>
      </c>
      <c r="X457" s="14">
        <v>0</v>
      </c>
      <c r="Y457" s="14">
        <v>0.76</v>
      </c>
      <c r="Z457" s="14">
        <v>0.34</v>
      </c>
      <c r="AA457" s="14">
        <v>1.1</v>
      </c>
      <c r="AB457" s="14">
        <v>0</v>
      </c>
      <c r="AC457" s="14">
        <v>0</v>
      </c>
      <c r="AD457" s="14">
        <f>'[2]Диаг-ка ВДГО'!H94</f>
        <v>0.7422150993468782</v>
      </c>
      <c r="AE457" s="15">
        <f>C457-(D457+E457+F457+H457+J457+L457+M457+N457+O457+P457+Q457+R457+S457+T457+U457+V457+Y457+Z457+AA457+AB457+I457+X457+AC457+K457+AD457)</f>
        <v>0.0009849006531217341</v>
      </c>
      <c r="AF457" s="16" t="e">
        <f>#REF!+AE457</f>
        <v>#REF!</v>
      </c>
      <c r="AG457" s="17">
        <f>C457-SUM(D457:AE457)+G457+W457</f>
        <v>0</v>
      </c>
      <c r="AH457" s="13">
        <v>0.66</v>
      </c>
      <c r="AI457" s="1"/>
      <c r="AJ457" s="1" t="e">
        <f>(C457+#REF!)*#REF!</f>
        <v>#REF!</v>
      </c>
      <c r="AK457" s="1"/>
      <c r="AL457" s="1"/>
      <c r="AM457" s="1"/>
      <c r="AN457" s="1"/>
      <c r="AO457" s="1"/>
      <c r="AP457" s="1"/>
      <c r="AQ457" s="1"/>
      <c r="AR457" s="1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</row>
    <row r="458" spans="1:56" s="19" customFormat="1" ht="15">
      <c r="A458" s="11">
        <v>454</v>
      </c>
      <c r="B458" s="41" t="s">
        <v>487</v>
      </c>
      <c r="C458" s="14">
        <v>7.41</v>
      </c>
      <c r="D458" s="14">
        <v>0</v>
      </c>
      <c r="E458" s="14">
        <v>0.34</v>
      </c>
      <c r="F458" s="14">
        <v>0</v>
      </c>
      <c r="G458" s="42">
        <v>0.58</v>
      </c>
      <c r="H458" s="14">
        <f t="shared" si="23"/>
        <v>0.27440000000000003</v>
      </c>
      <c r="I458" s="14">
        <v>0</v>
      </c>
      <c r="J458" s="14">
        <v>0.26</v>
      </c>
      <c r="K458" s="14">
        <v>0</v>
      </c>
      <c r="L458" s="14">
        <v>0.19</v>
      </c>
      <c r="M458" s="14">
        <v>0</v>
      </c>
      <c r="N458" s="14">
        <v>0.16</v>
      </c>
      <c r="O458" s="14">
        <v>0</v>
      </c>
      <c r="P458" s="14">
        <v>0.1</v>
      </c>
      <c r="Q458" s="14">
        <v>0.04</v>
      </c>
      <c r="R458" s="14">
        <v>0</v>
      </c>
      <c r="S458" s="14">
        <v>0</v>
      </c>
      <c r="T458" s="14">
        <v>0</v>
      </c>
      <c r="U458" s="14">
        <v>0.12</v>
      </c>
      <c r="V458" s="14">
        <f t="shared" si="24"/>
        <v>2.61</v>
      </c>
      <c r="W458" s="42">
        <v>2.03</v>
      </c>
      <c r="X458" s="14">
        <v>0</v>
      </c>
      <c r="Y458" s="14">
        <v>0.76</v>
      </c>
      <c r="Z458" s="14">
        <v>0.34</v>
      </c>
      <c r="AA458" s="14">
        <v>1.1</v>
      </c>
      <c r="AB458" s="14">
        <v>0</v>
      </c>
      <c r="AC458" s="14">
        <v>0</v>
      </c>
      <c r="AD458" s="14">
        <f>'[2]Диаг-ка ВДГО'!H95</f>
        <v>1.1203017297437896</v>
      </c>
      <c r="AE458" s="15">
        <f>C458-(D458+E458+F458+H458+J458+L458+M458+N458+O458+P458+Q458+R458+S458+T458+U458+V458+Y458+Z458+AA458+AB458+I458+X458+AC458+K458+AD458)</f>
        <v>-0.004701729743788796</v>
      </c>
      <c r="AF458" s="16" t="e">
        <f>#REF!+AE458</f>
        <v>#REF!</v>
      </c>
      <c r="AG458" s="17">
        <f>C458-SUM(D458:AE458)+G458+W458</f>
        <v>0</v>
      </c>
      <c r="AH458" s="13">
        <v>0.28</v>
      </c>
      <c r="AI458" s="1"/>
      <c r="AJ458" s="1" t="e">
        <f>(C458+#REF!)*#REF!</f>
        <v>#REF!</v>
      </c>
      <c r="AK458" s="1"/>
      <c r="AL458" s="1"/>
      <c r="AM458" s="1"/>
      <c r="AN458" s="1"/>
      <c r="AO458" s="1"/>
      <c r="AP458" s="1"/>
      <c r="AQ458" s="1"/>
      <c r="AR458" s="1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</row>
    <row r="459" spans="1:56" s="19" customFormat="1" ht="15">
      <c r="A459" s="11">
        <v>455</v>
      </c>
      <c r="B459" s="41" t="s">
        <v>488</v>
      </c>
      <c r="C459" s="14">
        <v>7.41</v>
      </c>
      <c r="D459" s="14">
        <v>0</v>
      </c>
      <c r="E459" s="14">
        <v>0.34</v>
      </c>
      <c r="F459" s="14">
        <v>0</v>
      </c>
      <c r="G459" s="42">
        <v>0.58</v>
      </c>
      <c r="H459" s="14">
        <f t="shared" si="23"/>
        <v>0.4802</v>
      </c>
      <c r="I459" s="14">
        <v>0</v>
      </c>
      <c r="J459" s="14">
        <v>0.26</v>
      </c>
      <c r="K459" s="14">
        <v>0</v>
      </c>
      <c r="L459" s="14">
        <v>0.19</v>
      </c>
      <c r="M459" s="14">
        <v>0</v>
      </c>
      <c r="N459" s="14">
        <v>0.16</v>
      </c>
      <c r="O459" s="14">
        <v>0</v>
      </c>
      <c r="P459" s="14">
        <v>0.1</v>
      </c>
      <c r="Q459" s="14">
        <v>0.04</v>
      </c>
      <c r="R459" s="14">
        <v>0</v>
      </c>
      <c r="S459" s="14">
        <v>0</v>
      </c>
      <c r="T459" s="14">
        <v>0</v>
      </c>
      <c r="U459" s="14">
        <v>0.12</v>
      </c>
      <c r="V459" s="14">
        <f t="shared" si="24"/>
        <v>2.61</v>
      </c>
      <c r="W459" s="42">
        <v>2.03</v>
      </c>
      <c r="X459" s="14">
        <v>0</v>
      </c>
      <c r="Y459" s="14">
        <v>0.76</v>
      </c>
      <c r="Z459" s="14">
        <v>0.34</v>
      </c>
      <c r="AA459" s="14">
        <v>1.1</v>
      </c>
      <c r="AB459" s="14">
        <v>0</v>
      </c>
      <c r="AC459" s="14">
        <v>0</v>
      </c>
      <c r="AD459" s="14">
        <f>'[2]Диаг-ка ВДГО'!H96</f>
        <v>0.9073289936590196</v>
      </c>
      <c r="AE459" s="15">
        <f>C459-(D459+E459+F459+H459+J459+L459+M459+N459+O459+P459+Q459+R459+S459+T459+U459+V459+Y459+Z459+AA459+AB459+I459+X459+AC459+K459+AD459)</f>
        <v>0.0024710063409809635</v>
      </c>
      <c r="AF459" s="16" t="e">
        <f>#REF!+AE459</f>
        <v>#REF!</v>
      </c>
      <c r="AG459" s="17">
        <f>C459-SUM(D459:AE459)+G459+W459</f>
        <v>0</v>
      </c>
      <c r="AH459" s="13">
        <v>0.49</v>
      </c>
      <c r="AI459" s="1"/>
      <c r="AJ459" s="1" t="e">
        <f>(C459+#REF!)*#REF!</f>
        <v>#REF!</v>
      </c>
      <c r="AK459" s="1"/>
      <c r="AL459" s="1"/>
      <c r="AM459" s="1"/>
      <c r="AN459" s="1"/>
      <c r="AO459" s="1"/>
      <c r="AP459" s="1"/>
      <c r="AQ459" s="1"/>
      <c r="AR459" s="1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</row>
    <row r="460" spans="1:56" s="19" customFormat="1" ht="15">
      <c r="A460" s="11">
        <v>456</v>
      </c>
      <c r="B460" s="41" t="s">
        <v>489</v>
      </c>
      <c r="C460" s="14">
        <v>7.41</v>
      </c>
      <c r="D460" s="14">
        <v>0</v>
      </c>
      <c r="E460" s="14">
        <v>0.34</v>
      </c>
      <c r="F460" s="14">
        <v>0</v>
      </c>
      <c r="G460" s="42">
        <v>0.58</v>
      </c>
      <c r="H460" s="14">
        <f t="shared" si="23"/>
        <v>0.5684</v>
      </c>
      <c r="I460" s="14">
        <v>0</v>
      </c>
      <c r="J460" s="14">
        <v>0.26</v>
      </c>
      <c r="K460" s="14">
        <v>0</v>
      </c>
      <c r="L460" s="14">
        <v>0.19</v>
      </c>
      <c r="M460" s="14">
        <v>0</v>
      </c>
      <c r="N460" s="14">
        <v>0.16</v>
      </c>
      <c r="O460" s="14">
        <v>0</v>
      </c>
      <c r="P460" s="14">
        <v>0.1</v>
      </c>
      <c r="Q460" s="14">
        <v>0.04</v>
      </c>
      <c r="R460" s="14">
        <v>0</v>
      </c>
      <c r="S460" s="14">
        <v>0</v>
      </c>
      <c r="T460" s="14">
        <v>0</v>
      </c>
      <c r="U460" s="14">
        <v>0.12</v>
      </c>
      <c r="V460" s="14">
        <f t="shared" si="24"/>
        <v>2.61</v>
      </c>
      <c r="W460" s="42">
        <v>2.03</v>
      </c>
      <c r="X460" s="14">
        <v>0</v>
      </c>
      <c r="Y460" s="14">
        <v>0.76</v>
      </c>
      <c r="Z460" s="14">
        <v>0.34</v>
      </c>
      <c r="AA460" s="14">
        <v>1.1</v>
      </c>
      <c r="AB460" s="14">
        <v>0</v>
      </c>
      <c r="AC460" s="14">
        <v>0</v>
      </c>
      <c r="AD460" s="14">
        <f>'[2]Диаг-ка ВДГО'!H97</f>
        <v>0.8204629986808204</v>
      </c>
      <c r="AE460" s="15">
        <f>C460-(D460+E460+F460+H460+J460+L460+M460+N460+O460+P460+Q460+R460+S460+T460+U460+V460+Y460+Z460+AA460+AB460+I460+X460+AC460+K460+AD460)</f>
        <v>0.001137001319179376</v>
      </c>
      <c r="AF460" s="16" t="e">
        <f>#REF!+AE460</f>
        <v>#REF!</v>
      </c>
      <c r="AG460" s="17">
        <f>C460-SUM(D460:AE460)+G460+W460</f>
        <v>0</v>
      </c>
      <c r="AH460" s="13">
        <v>0.58</v>
      </c>
      <c r="AI460" s="1"/>
      <c r="AJ460" s="1" t="e">
        <f>(C460+#REF!)*#REF!</f>
        <v>#REF!</v>
      </c>
      <c r="AK460" s="1"/>
      <c r="AL460" s="1"/>
      <c r="AM460" s="1"/>
      <c r="AN460" s="1"/>
      <c r="AO460" s="1"/>
      <c r="AP460" s="1"/>
      <c r="AQ460" s="1"/>
      <c r="AR460" s="1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</row>
    <row r="461" spans="1:56" s="19" customFormat="1" ht="15">
      <c r="A461" s="11">
        <v>457</v>
      </c>
      <c r="B461" s="41" t="s">
        <v>490</v>
      </c>
      <c r="C461" s="14">
        <v>9.17</v>
      </c>
      <c r="D461" s="14">
        <v>0</v>
      </c>
      <c r="E461" s="14">
        <f>0.34+0.15</f>
        <v>0.49</v>
      </c>
      <c r="F461" s="14">
        <v>0</v>
      </c>
      <c r="G461" s="42">
        <v>0.58</v>
      </c>
      <c r="H461" s="14">
        <f t="shared" si="23"/>
        <v>1.3916</v>
      </c>
      <c r="I461" s="14">
        <v>0.03</v>
      </c>
      <c r="J461" s="14">
        <v>0.15</v>
      </c>
      <c r="K461" s="14">
        <v>0</v>
      </c>
      <c r="L461" s="14">
        <v>0.19</v>
      </c>
      <c r="M461" s="14">
        <v>0</v>
      </c>
      <c r="N461" s="14">
        <v>0.16</v>
      </c>
      <c r="O461" s="14">
        <v>0</v>
      </c>
      <c r="P461" s="14">
        <v>0</v>
      </c>
      <c r="Q461" s="14">
        <v>0.04</v>
      </c>
      <c r="R461" s="14">
        <v>0</v>
      </c>
      <c r="S461" s="14">
        <v>0</v>
      </c>
      <c r="T461" s="14">
        <v>0</v>
      </c>
      <c r="U461" s="14">
        <v>0.35</v>
      </c>
      <c r="V461" s="14">
        <f t="shared" si="24"/>
        <v>2.61</v>
      </c>
      <c r="W461" s="42">
        <v>2.03</v>
      </c>
      <c r="X461" s="14">
        <v>0</v>
      </c>
      <c r="Y461" s="14">
        <v>0.85</v>
      </c>
      <c r="Z461" s="14">
        <v>0.34</v>
      </c>
      <c r="AA461" s="14">
        <v>1.64</v>
      </c>
      <c r="AB461" s="14">
        <v>0</v>
      </c>
      <c r="AC461" s="14">
        <v>0</v>
      </c>
      <c r="AD461" s="14">
        <f>'[2]Диаг-ка ВДГО'!H98</f>
        <v>0.9297455989811008</v>
      </c>
      <c r="AE461" s="15">
        <f>C461-(D461+E461+F461+H461+J461+L461+M461+N461+O461+P461+Q461+R461+S461+T461+U461+V461+Y461+Z461+AA461+AB461+I461+X461+AC461+K461+AD461)</f>
        <v>-0.0013455989811017588</v>
      </c>
      <c r="AF461" s="16" t="e">
        <f>#REF!+AE461</f>
        <v>#REF!</v>
      </c>
      <c r="AG461" s="17">
        <f>C461-SUM(D461:AE461)+G461+W461</f>
        <v>0</v>
      </c>
      <c r="AH461" s="13">
        <v>1.42</v>
      </c>
      <c r="AI461" s="1"/>
      <c r="AJ461" s="1" t="e">
        <f>(C461+#REF!)*#REF!</f>
        <v>#REF!</v>
      </c>
      <c r="AK461" s="1"/>
      <c r="AL461" s="1"/>
      <c r="AM461" s="1"/>
      <c r="AN461" s="1"/>
      <c r="AO461" s="1"/>
      <c r="AP461" s="1"/>
      <c r="AQ461" s="1"/>
      <c r="AR461" s="1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</row>
    <row r="462" spans="1:56" s="19" customFormat="1" ht="15">
      <c r="A462" s="11">
        <v>458</v>
      </c>
      <c r="B462" s="41" t="s">
        <v>491</v>
      </c>
      <c r="C462" s="14">
        <v>11.22</v>
      </c>
      <c r="D462" s="14">
        <v>0</v>
      </c>
      <c r="E462" s="14">
        <f>0.34+0.16</f>
        <v>0.5</v>
      </c>
      <c r="F462" s="14">
        <v>0</v>
      </c>
      <c r="G462" s="42">
        <v>0.58</v>
      </c>
      <c r="H462" s="14">
        <f t="shared" si="23"/>
        <v>3.4692</v>
      </c>
      <c r="I462" s="14">
        <v>0.07</v>
      </c>
      <c r="J462" s="14">
        <v>0.75</v>
      </c>
      <c r="K462" s="14">
        <v>0</v>
      </c>
      <c r="L462" s="14">
        <v>0.19</v>
      </c>
      <c r="M462" s="14">
        <v>0</v>
      </c>
      <c r="N462" s="14">
        <v>0.16</v>
      </c>
      <c r="O462" s="14">
        <v>0</v>
      </c>
      <c r="P462" s="14">
        <v>0.1</v>
      </c>
      <c r="Q462" s="14">
        <v>0.04</v>
      </c>
      <c r="R462" s="14">
        <v>0</v>
      </c>
      <c r="S462" s="14">
        <v>0</v>
      </c>
      <c r="T462" s="14">
        <v>0</v>
      </c>
      <c r="U462" s="14">
        <v>0.43</v>
      </c>
      <c r="V462" s="14">
        <f t="shared" si="24"/>
        <v>2.61</v>
      </c>
      <c r="W462" s="42">
        <v>2.03</v>
      </c>
      <c r="X462" s="14">
        <v>0</v>
      </c>
      <c r="Y462" s="14">
        <v>0.92</v>
      </c>
      <c r="Z462" s="14">
        <v>0.34</v>
      </c>
      <c r="AA462" s="14">
        <v>1.64</v>
      </c>
      <c r="AB462" s="14">
        <v>0</v>
      </c>
      <c r="AC462" s="14">
        <v>0</v>
      </c>
      <c r="AD462" s="14">
        <v>0</v>
      </c>
      <c r="AE462" s="15">
        <f>C462-(D462+E462+F462+H462+J462+L462+M462+N462+O462+P462+Q462+R462+S462+T462+U462+V462+Y462+Z462+AA462+AB462+I462+X462+AC462+K462+AD462)</f>
        <v>0.0007999999999999119</v>
      </c>
      <c r="AF462" s="16" t="e">
        <f>#REF!+AE462</f>
        <v>#REF!</v>
      </c>
      <c r="AG462" s="17">
        <f>C462-SUM(D462:AE462)+G462+W462</f>
        <v>0</v>
      </c>
      <c r="AH462" s="13">
        <v>3.54</v>
      </c>
      <c r="AI462" s="1"/>
      <c r="AJ462" s="1" t="e">
        <f>(C462+#REF!)*#REF!</f>
        <v>#REF!</v>
      </c>
      <c r="AK462" s="1"/>
      <c r="AL462" s="1"/>
      <c r="AM462" s="1"/>
      <c r="AN462" s="1"/>
      <c r="AO462" s="1"/>
      <c r="AP462" s="1"/>
      <c r="AQ462" s="1"/>
      <c r="AR462" s="1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</row>
    <row r="463" spans="1:56" s="19" customFormat="1" ht="15">
      <c r="A463" s="11">
        <v>459</v>
      </c>
      <c r="B463" s="41" t="s">
        <v>492</v>
      </c>
      <c r="C463" s="14">
        <v>11.22</v>
      </c>
      <c r="D463" s="14">
        <v>0</v>
      </c>
      <c r="E463" s="14">
        <f>0.34+0.16</f>
        <v>0.5</v>
      </c>
      <c r="F463" s="14">
        <v>0</v>
      </c>
      <c r="G463" s="42">
        <v>0.58</v>
      </c>
      <c r="H463" s="14">
        <f t="shared" si="23"/>
        <v>3.4692</v>
      </c>
      <c r="I463" s="14">
        <v>0.07</v>
      </c>
      <c r="J463" s="14">
        <v>0.75</v>
      </c>
      <c r="K463" s="14">
        <v>0</v>
      </c>
      <c r="L463" s="14">
        <v>0.19</v>
      </c>
      <c r="M463" s="14">
        <v>0</v>
      </c>
      <c r="N463" s="14">
        <v>0.16</v>
      </c>
      <c r="O463" s="14">
        <v>0</v>
      </c>
      <c r="P463" s="14">
        <v>0.1</v>
      </c>
      <c r="Q463" s="14">
        <v>0.04</v>
      </c>
      <c r="R463" s="14">
        <v>0</v>
      </c>
      <c r="S463" s="14">
        <v>0</v>
      </c>
      <c r="T463" s="14">
        <v>0</v>
      </c>
      <c r="U463" s="14">
        <v>0.43</v>
      </c>
      <c r="V463" s="14">
        <f t="shared" si="24"/>
        <v>2.61</v>
      </c>
      <c r="W463" s="42">
        <v>2.03</v>
      </c>
      <c r="X463" s="14">
        <v>0</v>
      </c>
      <c r="Y463" s="14">
        <v>0.92</v>
      </c>
      <c r="Z463" s="14">
        <v>0.34</v>
      </c>
      <c r="AA463" s="14">
        <v>1.64</v>
      </c>
      <c r="AB463" s="14">
        <v>0</v>
      </c>
      <c r="AC463" s="14">
        <v>0</v>
      </c>
      <c r="AD463" s="14">
        <v>0</v>
      </c>
      <c r="AE463" s="15">
        <f>C463-(D463+E463+F463+H463+J463+L463+M463+N463+O463+P463+Q463+R463+S463+T463+U463+V463+Y463+Z463+AA463+AB463+I463+X463+AC463+K463+AD463)</f>
        <v>0.0007999999999999119</v>
      </c>
      <c r="AF463" s="16" t="e">
        <f>#REF!+AE463</f>
        <v>#REF!</v>
      </c>
      <c r="AG463" s="17">
        <f>C463-SUM(D463:AE463)+G463+W463</f>
        <v>0</v>
      </c>
      <c r="AH463" s="13">
        <v>3.54</v>
      </c>
      <c r="AI463" s="1"/>
      <c r="AJ463" s="1" t="e">
        <f>(C463+#REF!)*#REF!</f>
        <v>#REF!</v>
      </c>
      <c r="AK463" s="1"/>
      <c r="AL463" s="1"/>
      <c r="AM463" s="1"/>
      <c r="AN463" s="1"/>
      <c r="AO463" s="1"/>
      <c r="AP463" s="1"/>
      <c r="AQ463" s="1"/>
      <c r="AR463" s="1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</row>
    <row r="464" spans="1:56" s="19" customFormat="1" ht="15">
      <c r="A464" s="11">
        <v>460</v>
      </c>
      <c r="B464" s="41" t="s">
        <v>493</v>
      </c>
      <c r="C464" s="14">
        <v>6.61</v>
      </c>
      <c r="D464" s="14">
        <v>0</v>
      </c>
      <c r="E464" s="14">
        <v>0.34</v>
      </c>
      <c r="F464" s="14">
        <v>0</v>
      </c>
      <c r="G464" s="42">
        <v>0.58</v>
      </c>
      <c r="H464" s="14">
        <f t="shared" si="23"/>
        <v>0.6859999999999999</v>
      </c>
      <c r="I464" s="14">
        <v>0</v>
      </c>
      <c r="J464" s="14">
        <v>0.26</v>
      </c>
      <c r="K464" s="14">
        <v>0</v>
      </c>
      <c r="L464" s="14">
        <v>0.19</v>
      </c>
      <c r="M464" s="14">
        <v>0</v>
      </c>
      <c r="N464" s="14">
        <v>0.16</v>
      </c>
      <c r="O464" s="14">
        <v>0</v>
      </c>
      <c r="P464" s="14">
        <v>0</v>
      </c>
      <c r="Q464" s="14">
        <v>0.04</v>
      </c>
      <c r="R464" s="14">
        <v>0</v>
      </c>
      <c r="S464" s="14">
        <v>0</v>
      </c>
      <c r="T464" s="14">
        <v>0</v>
      </c>
      <c r="U464" s="14">
        <v>0.12</v>
      </c>
      <c r="V464" s="14">
        <f t="shared" si="24"/>
        <v>2.61</v>
      </c>
      <c r="W464" s="42">
        <v>2.03</v>
      </c>
      <c r="X464" s="14">
        <v>0</v>
      </c>
      <c r="Y464" s="14">
        <v>0.76</v>
      </c>
      <c r="Z464" s="14">
        <v>0.34</v>
      </c>
      <c r="AA464" s="14">
        <v>1.1</v>
      </c>
      <c r="AB464" s="14">
        <v>0</v>
      </c>
      <c r="AC464" s="14">
        <v>0</v>
      </c>
      <c r="AD464" s="14">
        <v>0</v>
      </c>
      <c r="AE464" s="15">
        <f>C464-(D464+E464+F464+H464+J464+L464+M464+N464+O464+P464+Q464+R464+S464+T464+U464+V464+Y464+Z464+AA464+AB464+I464+X464+AC464+K464+AD464)</f>
        <v>0.004000000000000448</v>
      </c>
      <c r="AF464" s="16" t="e">
        <f>#REF!+AE464</f>
        <v>#REF!</v>
      </c>
      <c r="AG464" s="17">
        <f>C464-SUM(D464:AE464)+G464+W464</f>
        <v>0</v>
      </c>
      <c r="AH464" s="13">
        <v>0.7</v>
      </c>
      <c r="AI464" s="1"/>
      <c r="AJ464" s="1" t="e">
        <f>(C464+#REF!)*#REF!</f>
        <v>#REF!</v>
      </c>
      <c r="AK464" s="1"/>
      <c r="AL464" s="1"/>
      <c r="AM464" s="1"/>
      <c r="AN464" s="1"/>
      <c r="AO464" s="1"/>
      <c r="AP464" s="1"/>
      <c r="AQ464" s="1"/>
      <c r="AR464" s="1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</row>
    <row r="465" spans="1:56" s="19" customFormat="1" ht="15">
      <c r="A465" s="11">
        <v>461</v>
      </c>
      <c r="B465" s="41" t="s">
        <v>494</v>
      </c>
      <c r="C465" s="14">
        <v>10.27</v>
      </c>
      <c r="D465" s="14">
        <v>0</v>
      </c>
      <c r="E465" s="14">
        <f>0.34+0.15</f>
        <v>0.49</v>
      </c>
      <c r="F465" s="14">
        <v>0</v>
      </c>
      <c r="G465" s="42">
        <v>0.58</v>
      </c>
      <c r="H465" s="14">
        <f t="shared" si="23"/>
        <v>1.96</v>
      </c>
      <c r="I465" s="14">
        <v>0.04</v>
      </c>
      <c r="J465" s="14">
        <v>0.75</v>
      </c>
      <c r="K465" s="14">
        <v>0</v>
      </c>
      <c r="L465" s="14">
        <v>0.19</v>
      </c>
      <c r="M465" s="14">
        <v>0</v>
      </c>
      <c r="N465" s="14">
        <v>0.16</v>
      </c>
      <c r="O465" s="14">
        <v>0</v>
      </c>
      <c r="P465" s="14">
        <v>0.1</v>
      </c>
      <c r="Q465" s="14">
        <v>0.04</v>
      </c>
      <c r="R465" s="14">
        <v>0</v>
      </c>
      <c r="S465" s="14">
        <v>0</v>
      </c>
      <c r="T465" s="14">
        <v>0</v>
      </c>
      <c r="U465" s="14">
        <v>0.35</v>
      </c>
      <c r="V465" s="14">
        <f t="shared" si="24"/>
        <v>2.61</v>
      </c>
      <c r="W465" s="42">
        <v>2.03</v>
      </c>
      <c r="X465" s="14">
        <v>0</v>
      </c>
      <c r="Y465" s="14">
        <v>0.85</v>
      </c>
      <c r="Z465" s="14">
        <v>0.34</v>
      </c>
      <c r="AA465" s="14">
        <v>1.64</v>
      </c>
      <c r="AB465" s="14">
        <v>0</v>
      </c>
      <c r="AC465" s="14">
        <v>0</v>
      </c>
      <c r="AD465" s="14">
        <f>'[2]Диаг-ка ВДГО'!H100</f>
        <v>0.7541652439611622</v>
      </c>
      <c r="AE465" s="15">
        <f>C465-(D465+E465+F465+H465+J465+L465+M465+N465+O465+P465+Q465+R465+S465+T465+U465+V465+Y465+Z465+AA465+AB465+I465+X465+AC465+K465+AD465)</f>
        <v>-0.004165243961162801</v>
      </c>
      <c r="AF465" s="16" t="e">
        <f>#REF!+AE465</f>
        <v>#REF!</v>
      </c>
      <c r="AG465" s="17">
        <f>C465-SUM(D465:AE465)+G465+W465</f>
        <v>0</v>
      </c>
      <c r="AH465" s="13">
        <v>2</v>
      </c>
      <c r="AI465" s="1"/>
      <c r="AJ465" s="1" t="e">
        <f>(C465+#REF!)*#REF!</f>
        <v>#REF!</v>
      </c>
      <c r="AK465" s="1"/>
      <c r="AL465" s="1"/>
      <c r="AM465" s="1"/>
      <c r="AN465" s="1"/>
      <c r="AO465" s="1"/>
      <c r="AP465" s="1"/>
      <c r="AQ465" s="1"/>
      <c r="AR465" s="1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</row>
    <row r="466" spans="1:56" s="19" customFormat="1" ht="15">
      <c r="A466" s="11">
        <v>462</v>
      </c>
      <c r="B466" s="41" t="s">
        <v>495</v>
      </c>
      <c r="C466" s="14">
        <v>11.22</v>
      </c>
      <c r="D466" s="14">
        <v>0</v>
      </c>
      <c r="E466" s="14">
        <f>0.34+0.16</f>
        <v>0.5</v>
      </c>
      <c r="F466" s="14">
        <v>0</v>
      </c>
      <c r="G466" s="42">
        <v>0.58</v>
      </c>
      <c r="H466" s="14">
        <f t="shared" si="23"/>
        <v>3.4692</v>
      </c>
      <c r="I466" s="14">
        <v>0.07</v>
      </c>
      <c r="J466" s="14">
        <v>0.75</v>
      </c>
      <c r="K466" s="14">
        <v>0</v>
      </c>
      <c r="L466" s="14">
        <v>0.19</v>
      </c>
      <c r="M466" s="14">
        <v>0</v>
      </c>
      <c r="N466" s="14">
        <v>0.16</v>
      </c>
      <c r="O466" s="14">
        <v>0</v>
      </c>
      <c r="P466" s="14">
        <v>0.1</v>
      </c>
      <c r="Q466" s="14">
        <v>0.04</v>
      </c>
      <c r="R466" s="14">
        <v>0</v>
      </c>
      <c r="S466" s="14">
        <v>0</v>
      </c>
      <c r="T466" s="14">
        <v>0</v>
      </c>
      <c r="U466" s="14">
        <v>0.43</v>
      </c>
      <c r="V466" s="14">
        <f t="shared" si="24"/>
        <v>2.61</v>
      </c>
      <c r="W466" s="42">
        <v>2.03</v>
      </c>
      <c r="X466" s="14">
        <v>0</v>
      </c>
      <c r="Y466" s="14">
        <v>0.92</v>
      </c>
      <c r="Z466" s="14">
        <v>0.34</v>
      </c>
      <c r="AA466" s="14">
        <v>1.64</v>
      </c>
      <c r="AB466" s="14">
        <v>0</v>
      </c>
      <c r="AC466" s="14">
        <v>0</v>
      </c>
      <c r="AD466" s="14">
        <v>0</v>
      </c>
      <c r="AE466" s="15">
        <f>C466-(D466+E466+F466+H466+J466+L466+M466+N466+O466+P466+Q466+R466+S466+T466+U466+V466+Y466+Z466+AA466+AB466+I466+X466+AC466+K466+AD466)</f>
        <v>0.0007999999999999119</v>
      </c>
      <c r="AF466" s="16" t="e">
        <f>#REF!+AE466</f>
        <v>#REF!</v>
      </c>
      <c r="AG466" s="17">
        <f>C466-SUM(D466:AE466)+G466+W466</f>
        <v>0</v>
      </c>
      <c r="AH466" s="13">
        <v>3.54</v>
      </c>
      <c r="AI466" s="1"/>
      <c r="AJ466" s="1" t="e">
        <f>(C466+#REF!)*#REF!</f>
        <v>#REF!</v>
      </c>
      <c r="AK466" s="1"/>
      <c r="AL466" s="1"/>
      <c r="AM466" s="1"/>
      <c r="AN466" s="1"/>
      <c r="AO466" s="1"/>
      <c r="AP466" s="1"/>
      <c r="AQ466" s="1"/>
      <c r="AR466" s="1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</row>
    <row r="467" spans="1:56" s="19" customFormat="1" ht="15">
      <c r="A467" s="11">
        <v>463</v>
      </c>
      <c r="B467" s="41" t="s">
        <v>496</v>
      </c>
      <c r="C467" s="14">
        <v>11.22</v>
      </c>
      <c r="D467" s="14">
        <v>0</v>
      </c>
      <c r="E467" s="14">
        <f>0.34+0.16</f>
        <v>0.5</v>
      </c>
      <c r="F467" s="14">
        <v>0</v>
      </c>
      <c r="G467" s="42">
        <v>0.58</v>
      </c>
      <c r="H467" s="14">
        <f t="shared" si="23"/>
        <v>3.4692</v>
      </c>
      <c r="I467" s="14">
        <v>0.07</v>
      </c>
      <c r="J467" s="14">
        <v>0.75</v>
      </c>
      <c r="K467" s="14">
        <v>0</v>
      </c>
      <c r="L467" s="14">
        <v>0.19</v>
      </c>
      <c r="M467" s="14">
        <v>0</v>
      </c>
      <c r="N467" s="14">
        <v>0.16</v>
      </c>
      <c r="O467" s="14">
        <v>0</v>
      </c>
      <c r="P467" s="14">
        <v>0.1</v>
      </c>
      <c r="Q467" s="14">
        <v>0.04</v>
      </c>
      <c r="R467" s="14">
        <v>0</v>
      </c>
      <c r="S467" s="14">
        <v>0</v>
      </c>
      <c r="T467" s="14">
        <v>0</v>
      </c>
      <c r="U467" s="14">
        <v>0.43</v>
      </c>
      <c r="V467" s="14">
        <f t="shared" si="24"/>
        <v>2.61</v>
      </c>
      <c r="W467" s="42">
        <v>2.03</v>
      </c>
      <c r="X467" s="14">
        <v>0</v>
      </c>
      <c r="Y467" s="14">
        <v>0.92</v>
      </c>
      <c r="Z467" s="14">
        <v>0.34</v>
      </c>
      <c r="AA467" s="14">
        <v>1.64</v>
      </c>
      <c r="AB467" s="14">
        <v>0</v>
      </c>
      <c r="AC467" s="14">
        <v>0</v>
      </c>
      <c r="AD467" s="14">
        <v>0</v>
      </c>
      <c r="AE467" s="15">
        <f>C467-(D467+E467+F467+H467+J467+L467+M467+N467+O467+P467+Q467+R467+S467+T467+U467+V467+Y467+Z467+AA467+AB467+I467+X467+AC467+K467+AD467)</f>
        <v>0.0007999999999999119</v>
      </c>
      <c r="AF467" s="16" t="e">
        <f>#REF!+AE467</f>
        <v>#REF!</v>
      </c>
      <c r="AG467" s="17">
        <f>C467-SUM(D467:AE467)+G467+W467</f>
        <v>0</v>
      </c>
      <c r="AH467" s="13">
        <v>3.54</v>
      </c>
      <c r="AI467" s="1"/>
      <c r="AJ467" s="1" t="e">
        <f>(C467+#REF!)*#REF!</f>
        <v>#REF!</v>
      </c>
      <c r="AK467" s="1"/>
      <c r="AL467" s="1"/>
      <c r="AM467" s="1"/>
      <c r="AN467" s="1"/>
      <c r="AO467" s="1"/>
      <c r="AP467" s="1"/>
      <c r="AQ467" s="1"/>
      <c r="AR467" s="1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</row>
    <row r="468" spans="1:56" s="19" customFormat="1" ht="15">
      <c r="A468" s="11">
        <v>464</v>
      </c>
      <c r="B468" s="41" t="s">
        <v>497</v>
      </c>
      <c r="C468" s="14">
        <v>11.22</v>
      </c>
      <c r="D468" s="14">
        <v>0</v>
      </c>
      <c r="E468" s="14">
        <f>0.34+0.16</f>
        <v>0.5</v>
      </c>
      <c r="F468" s="14">
        <v>0</v>
      </c>
      <c r="G468" s="42">
        <v>0.58</v>
      </c>
      <c r="H468" s="14">
        <f t="shared" si="23"/>
        <v>2.7342</v>
      </c>
      <c r="I468" s="14">
        <v>0.05</v>
      </c>
      <c r="J468" s="14">
        <v>0.75</v>
      </c>
      <c r="K468" s="14">
        <v>0</v>
      </c>
      <c r="L468" s="14">
        <v>0.19</v>
      </c>
      <c r="M468" s="14">
        <v>0</v>
      </c>
      <c r="N468" s="14">
        <v>0.16</v>
      </c>
      <c r="O468" s="14">
        <v>0</v>
      </c>
      <c r="P468" s="14">
        <v>0.1</v>
      </c>
      <c r="Q468" s="14">
        <v>0.04</v>
      </c>
      <c r="R468" s="14">
        <v>0</v>
      </c>
      <c r="S468" s="14">
        <v>0</v>
      </c>
      <c r="T468" s="14">
        <v>0</v>
      </c>
      <c r="U468" s="14">
        <v>0.43</v>
      </c>
      <c r="V468" s="14">
        <f t="shared" si="24"/>
        <v>2.61</v>
      </c>
      <c r="W468" s="42">
        <v>2.03</v>
      </c>
      <c r="X468" s="14">
        <v>0</v>
      </c>
      <c r="Y468" s="14">
        <v>0.92</v>
      </c>
      <c r="Z468" s="14">
        <v>0.34</v>
      </c>
      <c r="AA468" s="14">
        <v>1.64</v>
      </c>
      <c r="AB468" s="14">
        <v>0</v>
      </c>
      <c r="AC468" s="14">
        <v>0</v>
      </c>
      <c r="AD468" s="14">
        <f>'[2]Диаг-ка ВДГО'!H102</f>
        <v>0.7508193291960114</v>
      </c>
      <c r="AE468" s="15">
        <f>C468-(D468+E468+F468+H468+J468+L468+M468+N468+O468+P468+Q468+R468+S468+T468+U468+V468+Y468+Z468+AA468+AB468+I468+X468+AC468+K468+AD468)</f>
        <v>0.004980670803989895</v>
      </c>
      <c r="AF468" s="16" t="e">
        <f>#REF!+AE468</f>
        <v>#REF!</v>
      </c>
      <c r="AG468" s="17">
        <f>C468-SUM(D468:AE468)+G468+W468</f>
        <v>0</v>
      </c>
      <c r="AH468" s="13">
        <v>2.79</v>
      </c>
      <c r="AI468" s="1"/>
      <c r="AJ468" s="1" t="e">
        <f>(C468+#REF!)*#REF!</f>
        <v>#REF!</v>
      </c>
      <c r="AK468" s="1"/>
      <c r="AL468" s="1"/>
      <c r="AM468" s="1"/>
      <c r="AN468" s="1"/>
      <c r="AO468" s="1"/>
      <c r="AP468" s="1"/>
      <c r="AQ468" s="1"/>
      <c r="AR468" s="1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</row>
    <row r="469" spans="1:44" ht="15">
      <c r="A469" s="11">
        <v>465</v>
      </c>
      <c r="B469" s="41" t="s">
        <v>498</v>
      </c>
      <c r="C469" s="14">
        <v>12.18</v>
      </c>
      <c r="D469" s="14">
        <v>0</v>
      </c>
      <c r="E469" s="14">
        <v>0.34</v>
      </c>
      <c r="F469" s="14">
        <v>0</v>
      </c>
      <c r="G469" s="42">
        <v>0.58</v>
      </c>
      <c r="H469" s="14">
        <v>2.87</v>
      </c>
      <c r="I469" s="14">
        <v>0</v>
      </c>
      <c r="J469" s="14">
        <v>0.73</v>
      </c>
      <c r="K469" s="14">
        <v>0</v>
      </c>
      <c r="L469" s="14">
        <v>0.19</v>
      </c>
      <c r="M469" s="14">
        <v>0</v>
      </c>
      <c r="N469" s="14">
        <v>0.16</v>
      </c>
      <c r="O469" s="14">
        <v>0</v>
      </c>
      <c r="P469" s="14">
        <v>0</v>
      </c>
      <c r="Q469" s="14">
        <v>0.04</v>
      </c>
      <c r="R469" s="14">
        <v>0</v>
      </c>
      <c r="S469" s="14">
        <v>0</v>
      </c>
      <c r="T469" s="14">
        <v>0</v>
      </c>
      <c r="U469" s="14">
        <v>0.35</v>
      </c>
      <c r="V469" s="14">
        <f t="shared" si="24"/>
        <v>2.61</v>
      </c>
      <c r="W469" s="42">
        <v>2.03</v>
      </c>
      <c r="X469" s="14">
        <v>0</v>
      </c>
      <c r="Y469" s="14">
        <v>0.85</v>
      </c>
      <c r="Z469" s="14">
        <v>0.34</v>
      </c>
      <c r="AA469" s="14">
        <v>1.64</v>
      </c>
      <c r="AB469" s="14">
        <v>0</v>
      </c>
      <c r="AC469" s="14">
        <v>0</v>
      </c>
      <c r="AD469" s="14">
        <v>0</v>
      </c>
      <c r="AE469" s="15">
        <f>C469-(D469+E469+F469+H469+J469+L469+M469+N469+O469+P469+Q469+R469+S469+T469+U469+V469+Y469+Z469+AA469+AB469+I469+X469+AC469+K469+AD469)</f>
        <v>2.0600000000000005</v>
      </c>
      <c r="AF469" s="16" t="e">
        <f>#REF!+AE469</f>
        <v>#REF!</v>
      </c>
      <c r="AG469" s="17">
        <f>C469-SUM(D469:AE469)+G469+W469</f>
        <v>0</v>
      </c>
      <c r="AH469" s="13">
        <v>2.87</v>
      </c>
      <c r="AJ469" s="1" t="e">
        <f>(C469+#REF!)*#REF!</f>
        <v>#REF!</v>
      </c>
      <c r="AK469" s="3"/>
      <c r="AL469" s="3"/>
      <c r="AM469" s="3"/>
      <c r="AN469" s="3"/>
      <c r="AO469" s="3"/>
      <c r="AP469" s="3"/>
      <c r="AQ469" s="3"/>
      <c r="AR469" s="3"/>
    </row>
    <row r="470" spans="1:56" s="19" customFormat="1" ht="15">
      <c r="A470" s="11">
        <v>466</v>
      </c>
      <c r="B470" s="41" t="s">
        <v>499</v>
      </c>
      <c r="C470" s="14">
        <v>10.27</v>
      </c>
      <c r="D470" s="14">
        <v>0</v>
      </c>
      <c r="E470" s="14">
        <v>0.34</v>
      </c>
      <c r="F470" s="14">
        <v>0</v>
      </c>
      <c r="G470" s="42">
        <v>0.58</v>
      </c>
      <c r="H470" s="14">
        <f aca="true" t="shared" si="25" ref="H470:H475">AH470-AH470*2%</f>
        <v>2.94</v>
      </c>
      <c r="I470" s="14">
        <v>0.06</v>
      </c>
      <c r="J470" s="14">
        <v>0.75</v>
      </c>
      <c r="K470" s="14">
        <v>0</v>
      </c>
      <c r="L470" s="14">
        <v>0.19</v>
      </c>
      <c r="M470" s="14">
        <v>0</v>
      </c>
      <c r="N470" s="14">
        <v>0.16</v>
      </c>
      <c r="O470" s="14">
        <v>0</v>
      </c>
      <c r="P470" s="14">
        <v>0</v>
      </c>
      <c r="Q470" s="14">
        <v>0.04</v>
      </c>
      <c r="R470" s="14">
        <v>0</v>
      </c>
      <c r="S470" s="14">
        <v>0</v>
      </c>
      <c r="T470" s="14">
        <v>0</v>
      </c>
      <c r="U470" s="14">
        <v>0.35</v>
      </c>
      <c r="V470" s="14">
        <f t="shared" si="24"/>
        <v>2.61</v>
      </c>
      <c r="W470" s="42">
        <v>2.03</v>
      </c>
      <c r="X470" s="14">
        <v>0</v>
      </c>
      <c r="Y470" s="14">
        <v>0.85</v>
      </c>
      <c r="Z470" s="14">
        <v>0.34</v>
      </c>
      <c r="AA470" s="14">
        <v>1.64</v>
      </c>
      <c r="AB470" s="14">
        <v>0</v>
      </c>
      <c r="AC470" s="14">
        <v>0</v>
      </c>
      <c r="AD470" s="14">
        <v>0</v>
      </c>
      <c r="AE470" s="15">
        <f>C470-(D470+E470+F470+H470+J470+L470+M470+N470+O470+P470+Q470+R470+S470+T470+U470+V470+Y470+Z470+AA470+AB470+I470+X470+AC470+K470+AD470)</f>
        <v>0</v>
      </c>
      <c r="AF470" s="16" t="e">
        <f>#REF!+AE470</f>
        <v>#REF!</v>
      </c>
      <c r="AG470" s="17">
        <f>C470-SUM(D470:AE470)+G470+W470</f>
        <v>0</v>
      </c>
      <c r="AH470" s="13">
        <v>3</v>
      </c>
      <c r="AI470" s="1"/>
      <c r="AJ470" s="1" t="e">
        <f>(C470+#REF!)*#REF!</f>
        <v>#REF!</v>
      </c>
      <c r="AK470" s="1"/>
      <c r="AL470" s="1"/>
      <c r="AM470" s="1"/>
      <c r="AN470" s="1"/>
      <c r="AO470" s="1"/>
      <c r="AP470" s="1"/>
      <c r="AQ470" s="1"/>
      <c r="AR470" s="1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</row>
    <row r="471" spans="1:56" s="19" customFormat="1" ht="15">
      <c r="A471" s="11">
        <v>467</v>
      </c>
      <c r="B471" s="41" t="s">
        <v>500</v>
      </c>
      <c r="C471" s="14">
        <v>6.61</v>
      </c>
      <c r="D471" s="14">
        <v>0</v>
      </c>
      <c r="E471" s="14">
        <v>0.34</v>
      </c>
      <c r="F471" s="14">
        <v>0</v>
      </c>
      <c r="G471" s="42">
        <v>0.58</v>
      </c>
      <c r="H471" s="14">
        <f t="shared" si="25"/>
        <v>0.6859999999999999</v>
      </c>
      <c r="I471" s="14">
        <v>0</v>
      </c>
      <c r="J471" s="14">
        <v>0.26</v>
      </c>
      <c r="K471" s="14">
        <v>0</v>
      </c>
      <c r="L471" s="14">
        <v>0.19</v>
      </c>
      <c r="M471" s="14">
        <v>0</v>
      </c>
      <c r="N471" s="14">
        <v>0.16</v>
      </c>
      <c r="O471" s="14">
        <v>0</v>
      </c>
      <c r="P471" s="14">
        <v>0</v>
      </c>
      <c r="Q471" s="14">
        <v>0.04</v>
      </c>
      <c r="R471" s="14">
        <v>0</v>
      </c>
      <c r="S471" s="14">
        <v>0</v>
      </c>
      <c r="T471" s="14">
        <v>0</v>
      </c>
      <c r="U471" s="14">
        <v>0.12</v>
      </c>
      <c r="V471" s="14">
        <f t="shared" si="24"/>
        <v>2.61</v>
      </c>
      <c r="W471" s="42">
        <v>2.03</v>
      </c>
      <c r="X471" s="14">
        <v>0</v>
      </c>
      <c r="Y471" s="14">
        <v>0.76</v>
      </c>
      <c r="Z471" s="14">
        <v>0.34</v>
      </c>
      <c r="AA471" s="14">
        <v>1.1</v>
      </c>
      <c r="AB471" s="14">
        <v>0</v>
      </c>
      <c r="AC471" s="14">
        <v>0</v>
      </c>
      <c r="AD471" s="14">
        <v>0</v>
      </c>
      <c r="AE471" s="15">
        <f>C471-(D471+E471+F471+H471+J471+L471+M471+N471+O471+P471+Q471+R471+S471+T471+U471+V471+Y471+Z471+AA471+AB471+I471+X471+AC471+K471+AD471)</f>
        <v>0.004000000000000448</v>
      </c>
      <c r="AF471" s="16" t="e">
        <f>#REF!+AE471</f>
        <v>#REF!</v>
      </c>
      <c r="AG471" s="17">
        <f>C471-SUM(D471:AE471)+G471+W471</f>
        <v>0</v>
      </c>
      <c r="AH471" s="13">
        <v>0.7</v>
      </c>
      <c r="AI471" s="1"/>
      <c r="AJ471" s="1" t="e">
        <f>(C471+#REF!)*#REF!</f>
        <v>#REF!</v>
      </c>
      <c r="AK471" s="1"/>
      <c r="AL471" s="1"/>
      <c r="AM471" s="1"/>
      <c r="AN471" s="1"/>
      <c r="AO471" s="1"/>
      <c r="AP471" s="1"/>
      <c r="AQ471" s="1"/>
      <c r="AR471" s="1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</row>
    <row r="472" spans="1:56" s="19" customFormat="1" ht="15">
      <c r="A472" s="11">
        <v>468</v>
      </c>
      <c r="B472" s="41" t="s">
        <v>501</v>
      </c>
      <c r="C472" s="14">
        <v>10.27</v>
      </c>
      <c r="D472" s="14">
        <v>0</v>
      </c>
      <c r="E472" s="14">
        <v>0.34</v>
      </c>
      <c r="F472" s="14">
        <v>0</v>
      </c>
      <c r="G472" s="42">
        <v>0.58</v>
      </c>
      <c r="H472" s="14">
        <f t="shared" si="25"/>
        <v>2.94</v>
      </c>
      <c r="I472" s="14">
        <v>0.06</v>
      </c>
      <c r="J472" s="14">
        <v>0.75</v>
      </c>
      <c r="K472" s="14">
        <v>0</v>
      </c>
      <c r="L472" s="14">
        <v>0.19</v>
      </c>
      <c r="M472" s="14">
        <v>0</v>
      </c>
      <c r="N472" s="14">
        <v>0.16</v>
      </c>
      <c r="O472" s="14">
        <v>0</v>
      </c>
      <c r="P472" s="14">
        <v>0</v>
      </c>
      <c r="Q472" s="14">
        <v>0.04</v>
      </c>
      <c r="R472" s="14">
        <v>0</v>
      </c>
      <c r="S472" s="14">
        <v>0</v>
      </c>
      <c r="T472" s="14">
        <v>0</v>
      </c>
      <c r="U472" s="14">
        <v>0.35</v>
      </c>
      <c r="V472" s="14">
        <f t="shared" si="24"/>
        <v>2.61</v>
      </c>
      <c r="W472" s="42">
        <v>2.03</v>
      </c>
      <c r="X472" s="14">
        <v>0</v>
      </c>
      <c r="Y472" s="14">
        <v>0.85</v>
      </c>
      <c r="Z472" s="14">
        <v>0.34</v>
      </c>
      <c r="AA472" s="14">
        <v>1.64</v>
      </c>
      <c r="AB472" s="14">
        <v>0</v>
      </c>
      <c r="AC472" s="14">
        <v>0</v>
      </c>
      <c r="AD472" s="14">
        <v>0</v>
      </c>
      <c r="AE472" s="15">
        <f>C472-(D472+E472+F472+H472+J472+L472+M472+N472+O472+P472+Q472+R472+S472+T472+U472+V472+Y472+Z472+AA472+AB472+I472+X472+AC472+K472+AD472)</f>
        <v>0</v>
      </c>
      <c r="AF472" s="16" t="e">
        <f>#REF!+AE472</f>
        <v>#REF!</v>
      </c>
      <c r="AG472" s="17">
        <f>C472-SUM(D472:AE472)+G472+W472</f>
        <v>0</v>
      </c>
      <c r="AH472" s="13">
        <v>3</v>
      </c>
      <c r="AI472" s="1"/>
      <c r="AJ472" s="1" t="e">
        <f>(C472+#REF!)*#REF!</f>
        <v>#REF!</v>
      </c>
      <c r="AK472" s="1"/>
      <c r="AL472" s="1"/>
      <c r="AM472" s="1"/>
      <c r="AN472" s="1"/>
      <c r="AO472" s="1"/>
      <c r="AP472" s="1"/>
      <c r="AQ472" s="1"/>
      <c r="AR472" s="1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</row>
    <row r="473" spans="1:56" s="19" customFormat="1" ht="15">
      <c r="A473" s="11">
        <v>469</v>
      </c>
      <c r="B473" s="41" t="s">
        <v>502</v>
      </c>
      <c r="C473" s="14">
        <v>10.27</v>
      </c>
      <c r="D473" s="14">
        <v>0</v>
      </c>
      <c r="E473" s="14">
        <v>0.34</v>
      </c>
      <c r="F473" s="14">
        <v>0</v>
      </c>
      <c r="G473" s="42">
        <v>0.58</v>
      </c>
      <c r="H473" s="14">
        <f t="shared" si="25"/>
        <v>2.94</v>
      </c>
      <c r="I473" s="14">
        <v>0.06</v>
      </c>
      <c r="J473" s="14">
        <v>0.75</v>
      </c>
      <c r="K473" s="14">
        <v>0</v>
      </c>
      <c r="L473" s="14">
        <v>0.19</v>
      </c>
      <c r="M473" s="14">
        <v>0</v>
      </c>
      <c r="N473" s="14">
        <v>0.16</v>
      </c>
      <c r="O473" s="14">
        <v>0</v>
      </c>
      <c r="P473" s="14">
        <v>0</v>
      </c>
      <c r="Q473" s="14">
        <v>0.04</v>
      </c>
      <c r="R473" s="14">
        <v>0</v>
      </c>
      <c r="S473" s="14">
        <v>0</v>
      </c>
      <c r="T473" s="14">
        <v>0</v>
      </c>
      <c r="U473" s="14">
        <v>0.35</v>
      </c>
      <c r="V473" s="14">
        <f t="shared" si="24"/>
        <v>2.61</v>
      </c>
      <c r="W473" s="42">
        <v>2.03</v>
      </c>
      <c r="X473" s="14">
        <v>0</v>
      </c>
      <c r="Y473" s="14">
        <v>0.85</v>
      </c>
      <c r="Z473" s="14">
        <v>0.34</v>
      </c>
      <c r="AA473" s="14">
        <v>1.64</v>
      </c>
      <c r="AB473" s="14">
        <v>0</v>
      </c>
      <c r="AC473" s="14">
        <v>0</v>
      </c>
      <c r="AD473" s="14">
        <v>0</v>
      </c>
      <c r="AE473" s="15">
        <f>C473-(D473+E473+F473+H473+J473+L473+M473+N473+O473+P473+Q473+R473+S473+T473+U473+V473+Y473+Z473+AA473+AB473+I473+X473+AC473+K473+AD473)</f>
        <v>0</v>
      </c>
      <c r="AF473" s="16" t="e">
        <f>#REF!+AE473</f>
        <v>#REF!</v>
      </c>
      <c r="AG473" s="17">
        <f>C473-SUM(D473:AE473)+G473+W473</f>
        <v>0</v>
      </c>
      <c r="AH473" s="13">
        <v>3</v>
      </c>
      <c r="AI473" s="1"/>
      <c r="AJ473" s="1" t="e">
        <f>(C473+#REF!)*#REF!</f>
        <v>#REF!</v>
      </c>
      <c r="AK473" s="1"/>
      <c r="AL473" s="1"/>
      <c r="AM473" s="1"/>
      <c r="AN473" s="1"/>
      <c r="AO473" s="1"/>
      <c r="AP473" s="1"/>
      <c r="AQ473" s="1"/>
      <c r="AR473" s="1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</row>
    <row r="474" spans="1:56" s="19" customFormat="1" ht="15">
      <c r="A474" s="11">
        <v>470</v>
      </c>
      <c r="B474" s="41" t="s">
        <v>503</v>
      </c>
      <c r="C474" s="14">
        <v>10.27</v>
      </c>
      <c r="D474" s="14">
        <v>0</v>
      </c>
      <c r="E474" s="14">
        <v>0.34</v>
      </c>
      <c r="F474" s="14">
        <v>0</v>
      </c>
      <c r="G474" s="42">
        <v>0.58</v>
      </c>
      <c r="H474" s="14">
        <f t="shared" si="25"/>
        <v>2.94</v>
      </c>
      <c r="I474" s="14">
        <v>0.06</v>
      </c>
      <c r="J474" s="14">
        <v>0.75</v>
      </c>
      <c r="K474" s="14">
        <v>0</v>
      </c>
      <c r="L474" s="14">
        <v>0.19</v>
      </c>
      <c r="M474" s="14">
        <v>0</v>
      </c>
      <c r="N474" s="14">
        <v>0.16</v>
      </c>
      <c r="O474" s="14">
        <v>0</v>
      </c>
      <c r="P474" s="14">
        <v>0</v>
      </c>
      <c r="Q474" s="14">
        <v>0.04</v>
      </c>
      <c r="R474" s="14">
        <v>0</v>
      </c>
      <c r="S474" s="14">
        <v>0</v>
      </c>
      <c r="T474" s="14">
        <v>0</v>
      </c>
      <c r="U474" s="14">
        <v>0.35</v>
      </c>
      <c r="V474" s="14">
        <f t="shared" si="24"/>
        <v>2.61</v>
      </c>
      <c r="W474" s="42">
        <v>2.03</v>
      </c>
      <c r="X474" s="14">
        <v>0</v>
      </c>
      <c r="Y474" s="14">
        <v>0.85</v>
      </c>
      <c r="Z474" s="14">
        <v>0.34</v>
      </c>
      <c r="AA474" s="14">
        <v>1.64</v>
      </c>
      <c r="AB474" s="14">
        <v>0</v>
      </c>
      <c r="AC474" s="14">
        <v>0</v>
      </c>
      <c r="AD474" s="14">
        <v>0</v>
      </c>
      <c r="AE474" s="15">
        <f>C474-(D474+E474+F474+H474+J474+L474+M474+N474+O474+P474+Q474+R474+S474+T474+U474+V474+Y474+Z474+AA474+AB474+I474+X474+AC474+K474+AD474)</f>
        <v>0</v>
      </c>
      <c r="AF474" s="16" t="e">
        <f>#REF!+AE474</f>
        <v>#REF!</v>
      </c>
      <c r="AG474" s="17">
        <f>C474-SUM(D474:AE474)+G474+W474</f>
        <v>0</v>
      </c>
      <c r="AH474" s="13">
        <v>3</v>
      </c>
      <c r="AI474" s="1"/>
      <c r="AJ474" s="1" t="e">
        <f>(C474+#REF!)*#REF!</f>
        <v>#REF!</v>
      </c>
      <c r="AK474" s="1"/>
      <c r="AL474" s="1"/>
      <c r="AM474" s="1"/>
      <c r="AN474" s="1"/>
      <c r="AO474" s="1"/>
      <c r="AP474" s="1"/>
      <c r="AQ474" s="1"/>
      <c r="AR474" s="1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</row>
    <row r="475" spans="1:56" s="19" customFormat="1" ht="15">
      <c r="A475" s="11">
        <v>471</v>
      </c>
      <c r="B475" s="41" t="s">
        <v>504</v>
      </c>
      <c r="C475" s="14">
        <v>6.61</v>
      </c>
      <c r="D475" s="14">
        <v>0</v>
      </c>
      <c r="E475" s="14">
        <v>0.34</v>
      </c>
      <c r="F475" s="14">
        <v>0</v>
      </c>
      <c r="G475" s="42">
        <v>0.58</v>
      </c>
      <c r="H475" s="14">
        <f t="shared" si="25"/>
        <v>0.6859999999999999</v>
      </c>
      <c r="I475" s="14">
        <v>0</v>
      </c>
      <c r="J475" s="14">
        <v>0.26</v>
      </c>
      <c r="K475" s="14">
        <v>0</v>
      </c>
      <c r="L475" s="14">
        <v>0.19</v>
      </c>
      <c r="M475" s="14">
        <v>0</v>
      </c>
      <c r="N475" s="14">
        <v>0.16</v>
      </c>
      <c r="O475" s="14">
        <v>0</v>
      </c>
      <c r="P475" s="14">
        <v>0</v>
      </c>
      <c r="Q475" s="14">
        <v>0.04</v>
      </c>
      <c r="R475" s="14">
        <v>0</v>
      </c>
      <c r="S475" s="14">
        <v>0</v>
      </c>
      <c r="T475" s="14">
        <v>0</v>
      </c>
      <c r="U475" s="14">
        <v>0.12</v>
      </c>
      <c r="V475" s="14">
        <f t="shared" si="24"/>
        <v>2.61</v>
      </c>
      <c r="W475" s="42">
        <v>2.03</v>
      </c>
      <c r="X475" s="14">
        <v>0</v>
      </c>
      <c r="Y475" s="14">
        <v>0.76</v>
      </c>
      <c r="Z475" s="14">
        <v>0.34</v>
      </c>
      <c r="AA475" s="14">
        <v>1.1</v>
      </c>
      <c r="AB475" s="14">
        <v>0</v>
      </c>
      <c r="AC475" s="14">
        <v>0</v>
      </c>
      <c r="AD475" s="14">
        <v>0</v>
      </c>
      <c r="AE475" s="15">
        <f>C475-(D475+E475+F475+H475+J475+L475+M475+N475+O475+P475+Q475+R475+S475+T475+U475+V475+Y475+Z475+AA475+AB475+I475+X475+AC475+K475+AD475)</f>
        <v>0.004000000000000448</v>
      </c>
      <c r="AF475" s="16" t="e">
        <f>#REF!+AE475</f>
        <v>#REF!</v>
      </c>
      <c r="AG475" s="17">
        <f>C475-SUM(D475:AE475)+G475+W475</f>
        <v>0</v>
      </c>
      <c r="AH475" s="13">
        <v>0.7</v>
      </c>
      <c r="AI475" s="1"/>
      <c r="AJ475" s="1" t="e">
        <f>(C475+#REF!)*#REF!</f>
        <v>#REF!</v>
      </c>
      <c r="AK475" s="1"/>
      <c r="AL475" s="1"/>
      <c r="AM475" s="1"/>
      <c r="AN475" s="1"/>
      <c r="AO475" s="1"/>
      <c r="AP475" s="1"/>
      <c r="AQ475" s="1"/>
      <c r="AR475" s="1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</row>
    <row r="476" spans="1:56" s="19" customFormat="1" ht="15">
      <c r="A476" s="11">
        <v>472</v>
      </c>
      <c r="B476" s="41" t="s">
        <v>505</v>
      </c>
      <c r="C476" s="14">
        <v>11.74</v>
      </c>
      <c r="D476" s="14">
        <v>0</v>
      </c>
      <c r="E476" s="14">
        <v>0.34</v>
      </c>
      <c r="F476" s="14">
        <v>0</v>
      </c>
      <c r="G476" s="42">
        <v>0.58</v>
      </c>
      <c r="H476" s="14">
        <v>2.03</v>
      </c>
      <c r="I476" s="14">
        <v>0</v>
      </c>
      <c r="J476" s="14">
        <v>0.73</v>
      </c>
      <c r="K476" s="14">
        <v>0.3</v>
      </c>
      <c r="L476" s="14">
        <v>0.19</v>
      </c>
      <c r="M476" s="14">
        <v>0</v>
      </c>
      <c r="N476" s="14">
        <v>0.16</v>
      </c>
      <c r="O476" s="14">
        <v>0</v>
      </c>
      <c r="P476" s="14">
        <v>0.1</v>
      </c>
      <c r="Q476" s="14">
        <v>0.04</v>
      </c>
      <c r="R476" s="14">
        <v>0</v>
      </c>
      <c r="S476" s="14">
        <v>0</v>
      </c>
      <c r="T476" s="14">
        <v>0</v>
      </c>
      <c r="U476" s="14">
        <v>0.35</v>
      </c>
      <c r="V476" s="14">
        <f t="shared" si="24"/>
        <v>2.61</v>
      </c>
      <c r="W476" s="42">
        <v>2.03</v>
      </c>
      <c r="X476" s="14">
        <v>0</v>
      </c>
      <c r="Y476" s="14">
        <v>0.85</v>
      </c>
      <c r="Z476" s="14">
        <v>0.34</v>
      </c>
      <c r="AA476" s="14">
        <v>1.64</v>
      </c>
      <c r="AB476" s="14">
        <v>0</v>
      </c>
      <c r="AC476" s="14">
        <v>0</v>
      </c>
      <c r="AD476" s="14">
        <v>0</v>
      </c>
      <c r="AE476" s="15">
        <f>C476-(D476+E476+F476+H476+J476+L476+M476+N476+O476+P476+Q476+R476+S476+T476+U476+V476+Y476+Z476+AA476+AB476+I476+X476+AC476+K476+AD476)</f>
        <v>2.0600000000000005</v>
      </c>
      <c r="AF476" s="16" t="e">
        <f>#REF!+AE476</f>
        <v>#REF!</v>
      </c>
      <c r="AG476" s="17">
        <f>C476-SUM(D476:AE476)+G476+W476</f>
        <v>0</v>
      </c>
      <c r="AH476" s="13">
        <v>2.03</v>
      </c>
      <c r="AI476" s="1"/>
      <c r="AJ476" s="1" t="e">
        <f>(C476+#REF!)*#REF!</f>
        <v>#REF!</v>
      </c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</row>
    <row r="477" spans="1:56" s="19" customFormat="1" ht="15">
      <c r="A477" s="11">
        <v>473</v>
      </c>
      <c r="B477" s="41" t="s">
        <v>506</v>
      </c>
      <c r="C477" s="14">
        <v>11.43</v>
      </c>
      <c r="D477" s="14">
        <v>0</v>
      </c>
      <c r="E477" s="14">
        <v>0.34</v>
      </c>
      <c r="F477" s="14">
        <v>0</v>
      </c>
      <c r="G477" s="42">
        <v>0.58</v>
      </c>
      <c r="H477" s="14">
        <v>2.12</v>
      </c>
      <c r="I477" s="14">
        <v>0</v>
      </c>
      <c r="J477" s="14">
        <v>0.73</v>
      </c>
      <c r="K477" s="14">
        <v>0</v>
      </c>
      <c r="L477" s="14">
        <v>0.19</v>
      </c>
      <c r="M477" s="14">
        <v>0</v>
      </c>
      <c r="N477" s="14">
        <v>0.16</v>
      </c>
      <c r="O477" s="14">
        <v>0</v>
      </c>
      <c r="P477" s="14">
        <v>0</v>
      </c>
      <c r="Q477" s="14">
        <v>0.04</v>
      </c>
      <c r="R477" s="14">
        <v>0</v>
      </c>
      <c r="S477" s="14">
        <v>0</v>
      </c>
      <c r="T477" s="14">
        <v>0</v>
      </c>
      <c r="U477" s="14">
        <v>0.35</v>
      </c>
      <c r="V477" s="14">
        <f t="shared" si="24"/>
        <v>2.61</v>
      </c>
      <c r="W477" s="42">
        <v>2.03</v>
      </c>
      <c r="X477" s="14">
        <v>0</v>
      </c>
      <c r="Y477" s="14">
        <v>0.85</v>
      </c>
      <c r="Z477" s="14">
        <v>0.34</v>
      </c>
      <c r="AA477" s="14">
        <v>1.64</v>
      </c>
      <c r="AB477" s="14">
        <v>0</v>
      </c>
      <c r="AC477" s="14">
        <v>0</v>
      </c>
      <c r="AD477" s="14">
        <v>0</v>
      </c>
      <c r="AE477" s="15">
        <f>C477-(D477+E477+F477+H477+J477+L477+M477+N477+O477+P477+Q477+R477+S477+T477+U477+V477+Y477+Z477+AA477+AB477+I477+X477+AC477+K477+AD477)</f>
        <v>2.0600000000000005</v>
      </c>
      <c r="AF477" s="16" t="e">
        <f>#REF!+AE477</f>
        <v>#REF!</v>
      </c>
      <c r="AG477" s="17">
        <f>C477-SUM(D477:AE477)+G477+W477</f>
        <v>0</v>
      </c>
      <c r="AH477" s="13">
        <v>2.12</v>
      </c>
      <c r="AI477" s="1"/>
      <c r="AJ477" s="1" t="e">
        <f>(C477+#REF!)*#REF!</f>
        <v>#REF!</v>
      </c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</row>
    <row r="478" spans="1:56" s="19" customFormat="1" ht="15">
      <c r="A478" s="11">
        <v>474</v>
      </c>
      <c r="B478" s="41" t="s">
        <v>507</v>
      </c>
      <c r="C478" s="14">
        <v>11.49</v>
      </c>
      <c r="D478" s="14">
        <v>0</v>
      </c>
      <c r="E478" s="14">
        <v>0.34</v>
      </c>
      <c r="F478" s="14">
        <v>0</v>
      </c>
      <c r="G478" s="42">
        <v>0.58</v>
      </c>
      <c r="H478" s="14">
        <v>2.18</v>
      </c>
      <c r="I478" s="14">
        <v>0</v>
      </c>
      <c r="J478" s="14">
        <v>0.73</v>
      </c>
      <c r="K478" s="14">
        <v>0</v>
      </c>
      <c r="L478" s="14">
        <v>0.19</v>
      </c>
      <c r="M478" s="14">
        <v>0</v>
      </c>
      <c r="N478" s="14">
        <v>0.16</v>
      </c>
      <c r="O478" s="14">
        <v>0</v>
      </c>
      <c r="P478" s="14">
        <v>0</v>
      </c>
      <c r="Q478" s="14">
        <v>0.04</v>
      </c>
      <c r="R478" s="14">
        <v>0</v>
      </c>
      <c r="S478" s="14">
        <v>0</v>
      </c>
      <c r="T478" s="14">
        <v>0</v>
      </c>
      <c r="U478" s="14">
        <v>0.35</v>
      </c>
      <c r="V478" s="14">
        <f t="shared" si="24"/>
        <v>2.61</v>
      </c>
      <c r="W478" s="42">
        <v>2.03</v>
      </c>
      <c r="X478" s="14">
        <v>0</v>
      </c>
      <c r="Y478" s="14">
        <v>0.85</v>
      </c>
      <c r="Z478" s="14">
        <v>0.34</v>
      </c>
      <c r="AA478" s="14">
        <v>1.64</v>
      </c>
      <c r="AB478" s="14">
        <v>0</v>
      </c>
      <c r="AC478" s="14">
        <v>0</v>
      </c>
      <c r="AD478" s="14">
        <v>0</v>
      </c>
      <c r="AE478" s="15">
        <f>C478-(D478+E478+F478+H478+J478+L478+M478+N478+O478+P478+Q478+R478+S478+T478+U478+V478+Y478+Z478+AA478+AB478+I478+X478+AC478+K478+AD478)</f>
        <v>2.0600000000000005</v>
      </c>
      <c r="AF478" s="16" t="e">
        <f>#REF!+AE478</f>
        <v>#REF!</v>
      </c>
      <c r="AG478" s="17">
        <f>C478-SUM(D478:AE478)+G478+W478</f>
        <v>0</v>
      </c>
      <c r="AH478" s="13">
        <v>2.18</v>
      </c>
      <c r="AI478" s="1"/>
      <c r="AJ478" s="1" t="e">
        <f>(C478+#REF!)*#REF!</f>
        <v>#REF!</v>
      </c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</row>
    <row r="479" spans="1:56" s="19" customFormat="1" ht="15">
      <c r="A479" s="11">
        <v>475</v>
      </c>
      <c r="B479" s="41" t="s">
        <v>508</v>
      </c>
      <c r="C479" s="14">
        <v>10.27</v>
      </c>
      <c r="D479" s="14">
        <v>0</v>
      </c>
      <c r="E479" s="14">
        <v>0.34</v>
      </c>
      <c r="F479" s="14">
        <v>0</v>
      </c>
      <c r="G479" s="42">
        <v>0.58</v>
      </c>
      <c r="H479" s="14">
        <f>AH479-AH479*2%</f>
        <v>2.94</v>
      </c>
      <c r="I479" s="14">
        <v>0.06</v>
      </c>
      <c r="J479" s="14">
        <v>0.75</v>
      </c>
      <c r="K479" s="14">
        <v>0</v>
      </c>
      <c r="L479" s="14">
        <v>0.19</v>
      </c>
      <c r="M479" s="14">
        <v>0</v>
      </c>
      <c r="N479" s="14">
        <v>0.16</v>
      </c>
      <c r="O479" s="14">
        <v>0</v>
      </c>
      <c r="P479" s="14">
        <v>0</v>
      </c>
      <c r="Q479" s="14">
        <v>0.04</v>
      </c>
      <c r="R479" s="14">
        <v>0</v>
      </c>
      <c r="S479" s="14">
        <v>0</v>
      </c>
      <c r="T479" s="14">
        <v>0</v>
      </c>
      <c r="U479" s="14">
        <v>0.35</v>
      </c>
      <c r="V479" s="14">
        <f t="shared" si="24"/>
        <v>2.61</v>
      </c>
      <c r="W479" s="42">
        <v>2.03</v>
      </c>
      <c r="X479" s="14">
        <v>0</v>
      </c>
      <c r="Y479" s="14">
        <v>0.85</v>
      </c>
      <c r="Z479" s="14">
        <v>0.34</v>
      </c>
      <c r="AA479" s="14">
        <v>1.64</v>
      </c>
      <c r="AB479" s="14">
        <v>0</v>
      </c>
      <c r="AC479" s="14">
        <v>0</v>
      </c>
      <c r="AD479" s="14">
        <v>0</v>
      </c>
      <c r="AE479" s="15">
        <f>C479-(D479+E479+F479+H479+J479+L479+M479+N479+O479+P479+Q479+R479+S479+T479+U479+V479+Y479+Z479+AA479+AB479+I479+X479+AC479+K479+AD479)</f>
        <v>0</v>
      </c>
      <c r="AF479" s="16" t="e">
        <f>#REF!+AE479</f>
        <v>#REF!</v>
      </c>
      <c r="AG479" s="17">
        <f>C479-SUM(D479:AE479)+G479+W479</f>
        <v>0</v>
      </c>
      <c r="AH479" s="13">
        <v>3</v>
      </c>
      <c r="AI479" s="1"/>
      <c r="AJ479" s="1" t="e">
        <f>(C479+#REF!)*#REF!</f>
        <v>#REF!</v>
      </c>
      <c r="AK479" s="1"/>
      <c r="AL479" s="1"/>
      <c r="AM479" s="1"/>
      <c r="AN479" s="1"/>
      <c r="AO479" s="1"/>
      <c r="AP479" s="1"/>
      <c r="AQ479" s="1"/>
      <c r="AR479" s="1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</row>
    <row r="480" spans="1:56" s="19" customFormat="1" ht="15">
      <c r="A480" s="11">
        <v>476</v>
      </c>
      <c r="B480" s="41" t="s">
        <v>509</v>
      </c>
      <c r="C480" s="14">
        <v>10.27</v>
      </c>
      <c r="D480" s="14">
        <v>0</v>
      </c>
      <c r="E480" s="14">
        <v>0.34</v>
      </c>
      <c r="F480" s="14">
        <v>0</v>
      </c>
      <c r="G480" s="42">
        <v>0.58</v>
      </c>
      <c r="H480" s="14">
        <f>AH480-AH480*2%</f>
        <v>2.94</v>
      </c>
      <c r="I480" s="14">
        <v>0.06</v>
      </c>
      <c r="J480" s="14">
        <v>0.75</v>
      </c>
      <c r="K480" s="14">
        <v>0</v>
      </c>
      <c r="L480" s="14">
        <v>0.19</v>
      </c>
      <c r="M480" s="14">
        <v>0</v>
      </c>
      <c r="N480" s="14">
        <v>0.16</v>
      </c>
      <c r="O480" s="14">
        <v>0</v>
      </c>
      <c r="P480" s="14">
        <v>0</v>
      </c>
      <c r="Q480" s="14">
        <v>0.04</v>
      </c>
      <c r="R480" s="14">
        <v>0</v>
      </c>
      <c r="S480" s="14">
        <v>0</v>
      </c>
      <c r="T480" s="14">
        <v>0</v>
      </c>
      <c r="U480" s="14">
        <v>0.35</v>
      </c>
      <c r="V480" s="14">
        <f t="shared" si="24"/>
        <v>2.61</v>
      </c>
      <c r="W480" s="42">
        <v>2.03</v>
      </c>
      <c r="X480" s="14">
        <v>0</v>
      </c>
      <c r="Y480" s="14">
        <v>0.85</v>
      </c>
      <c r="Z480" s="14">
        <v>0.34</v>
      </c>
      <c r="AA480" s="14">
        <v>1.64</v>
      </c>
      <c r="AB480" s="14">
        <v>0</v>
      </c>
      <c r="AC480" s="14">
        <v>0</v>
      </c>
      <c r="AD480" s="14">
        <v>0</v>
      </c>
      <c r="AE480" s="15">
        <f>C480-(D480+E480+F480+H480+J480+L480+M480+N480+O480+P480+Q480+R480+S480+T480+U480+V480+Y480+Z480+AA480+AB480+I480+X480+AC480+K480+AD480)</f>
        <v>0</v>
      </c>
      <c r="AF480" s="16" t="e">
        <f>#REF!+AE480</f>
        <v>#REF!</v>
      </c>
      <c r="AG480" s="17">
        <f>C480-SUM(D480:AE480)+G480+W480</f>
        <v>0</v>
      </c>
      <c r="AH480" s="13">
        <v>3</v>
      </c>
      <c r="AI480" s="1"/>
      <c r="AJ480" s="1" t="e">
        <f>(C480+#REF!)*#REF!</f>
        <v>#REF!</v>
      </c>
      <c r="AK480" s="1"/>
      <c r="AL480" s="1"/>
      <c r="AM480" s="1"/>
      <c r="AN480" s="1"/>
      <c r="AO480" s="1"/>
      <c r="AP480" s="1"/>
      <c r="AQ480" s="1"/>
      <c r="AR480" s="1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</row>
    <row r="481" spans="1:56" s="19" customFormat="1" ht="15">
      <c r="A481" s="11">
        <v>477</v>
      </c>
      <c r="B481" s="41" t="s">
        <v>510</v>
      </c>
      <c r="C481" s="14">
        <v>11.22</v>
      </c>
      <c r="D481" s="14">
        <v>0</v>
      </c>
      <c r="E481" s="14">
        <v>0.34</v>
      </c>
      <c r="F481" s="14">
        <v>0</v>
      </c>
      <c r="G481" s="42">
        <v>0.58</v>
      </c>
      <c r="H481" s="14">
        <f>AH481-AH481*2%</f>
        <v>3.6260000000000003</v>
      </c>
      <c r="I481" s="14">
        <v>0.07</v>
      </c>
      <c r="J481" s="14">
        <v>0.75</v>
      </c>
      <c r="K481" s="14">
        <v>0</v>
      </c>
      <c r="L481" s="14">
        <v>0.19</v>
      </c>
      <c r="M481" s="14">
        <v>0</v>
      </c>
      <c r="N481" s="14">
        <v>0.16</v>
      </c>
      <c r="O481" s="14">
        <v>0</v>
      </c>
      <c r="P481" s="14">
        <v>0.1</v>
      </c>
      <c r="Q481" s="14">
        <v>0.04</v>
      </c>
      <c r="R481" s="14">
        <v>0</v>
      </c>
      <c r="S481" s="14">
        <v>0</v>
      </c>
      <c r="T481" s="14">
        <v>0</v>
      </c>
      <c r="U481" s="14">
        <v>0.43</v>
      </c>
      <c r="V481" s="14">
        <f t="shared" si="24"/>
        <v>2.61</v>
      </c>
      <c r="W481" s="42">
        <v>2.03</v>
      </c>
      <c r="X481" s="14">
        <v>0</v>
      </c>
      <c r="Y481" s="14">
        <v>0.92</v>
      </c>
      <c r="Z481" s="14">
        <v>0.34</v>
      </c>
      <c r="AA481" s="14">
        <v>1.64</v>
      </c>
      <c r="AB481" s="14">
        <v>0</v>
      </c>
      <c r="AC481" s="14">
        <v>0</v>
      </c>
      <c r="AD481" s="14">
        <v>0</v>
      </c>
      <c r="AE481" s="15">
        <f>C481-(D481+E481+F481+H481+J481+L481+M481+N481+O481+P481+Q481+R481+S481+T481+U481+V481+Y481+Z481+AA481+AB481+I481+X481+AC481+K481+AD481)</f>
        <v>0.0039999999999995595</v>
      </c>
      <c r="AF481" s="16" t="e">
        <f>#REF!+AE481</f>
        <v>#REF!</v>
      </c>
      <c r="AG481" s="17">
        <f>C481-SUM(D481:AE481)+G481+W481</f>
        <v>0</v>
      </c>
      <c r="AH481" s="13">
        <v>3.7</v>
      </c>
      <c r="AI481" s="1"/>
      <c r="AJ481" s="1" t="e">
        <f>(C481+#REF!)*#REF!</f>
        <v>#REF!</v>
      </c>
      <c r="AK481" s="1"/>
      <c r="AL481" s="1"/>
      <c r="AM481" s="1"/>
      <c r="AN481" s="1"/>
      <c r="AO481" s="1"/>
      <c r="AP481" s="1"/>
      <c r="AQ481" s="1"/>
      <c r="AR481" s="1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</row>
    <row r="482" spans="1:56" s="19" customFormat="1" ht="15">
      <c r="A482" s="11">
        <v>478</v>
      </c>
      <c r="B482" s="41" t="s">
        <v>511</v>
      </c>
      <c r="C482" s="14">
        <v>11.83</v>
      </c>
      <c r="D482" s="14">
        <v>0</v>
      </c>
      <c r="E482" s="14">
        <v>0.34</v>
      </c>
      <c r="F482" s="14">
        <v>0</v>
      </c>
      <c r="G482" s="42">
        <v>0.58</v>
      </c>
      <c r="H482" s="14">
        <v>2.27</v>
      </c>
      <c r="I482" s="14">
        <v>0</v>
      </c>
      <c r="J482" s="14">
        <v>0.73</v>
      </c>
      <c r="K482" s="14">
        <v>0.25</v>
      </c>
      <c r="L482" s="14">
        <v>0.19</v>
      </c>
      <c r="M482" s="14">
        <v>0</v>
      </c>
      <c r="N482" s="14">
        <v>0.16</v>
      </c>
      <c r="O482" s="14">
        <v>0</v>
      </c>
      <c r="P482" s="14">
        <v>0</v>
      </c>
      <c r="Q482" s="14">
        <v>0.04</v>
      </c>
      <c r="R482" s="14">
        <v>0</v>
      </c>
      <c r="S482" s="14">
        <v>0</v>
      </c>
      <c r="T482" s="14">
        <v>0</v>
      </c>
      <c r="U482" s="14">
        <v>0.35</v>
      </c>
      <c r="V482" s="14">
        <f t="shared" si="24"/>
        <v>2.61</v>
      </c>
      <c r="W482" s="42">
        <v>2.03</v>
      </c>
      <c r="X482" s="14">
        <v>0</v>
      </c>
      <c r="Y482" s="14">
        <v>0.92</v>
      </c>
      <c r="Z482" s="14">
        <v>0.34</v>
      </c>
      <c r="AA482" s="14">
        <v>1.64</v>
      </c>
      <c r="AB482" s="14">
        <v>0</v>
      </c>
      <c r="AC482" s="14">
        <v>0</v>
      </c>
      <c r="AD482" s="14">
        <v>0</v>
      </c>
      <c r="AE482" s="15">
        <f>C482-(D482+E482+F482+H482+J482+L482+M482+N482+O482+P482+Q482+R482+S482+T482+U482+V482+Y482+Z482+AA482+AB482+I482+X482+AC482+K482+AD482)</f>
        <v>1.9900000000000002</v>
      </c>
      <c r="AF482" s="16" t="e">
        <f>#REF!+AE482</f>
        <v>#REF!</v>
      </c>
      <c r="AG482" s="17">
        <f>C482-SUM(D482:AE482)+G482+W482</f>
        <v>0</v>
      </c>
      <c r="AH482" s="13">
        <v>2.27</v>
      </c>
      <c r="AI482" s="1"/>
      <c r="AJ482" s="1" t="e">
        <f>(C482+#REF!)*#REF!</f>
        <v>#REF!</v>
      </c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</row>
    <row r="483" spans="1:56" s="19" customFormat="1" ht="15">
      <c r="A483" s="11">
        <v>479</v>
      </c>
      <c r="B483" s="41" t="s">
        <v>512</v>
      </c>
      <c r="C483" s="14">
        <v>10.27</v>
      </c>
      <c r="D483" s="14">
        <v>0</v>
      </c>
      <c r="E483" s="14">
        <v>0.34</v>
      </c>
      <c r="F483" s="14">
        <v>0</v>
      </c>
      <c r="G483" s="42">
        <v>0.58</v>
      </c>
      <c r="H483" s="14">
        <f>AH483-AH483*2%</f>
        <v>2.94</v>
      </c>
      <c r="I483" s="14">
        <v>0.06</v>
      </c>
      <c r="J483" s="14">
        <v>0.75</v>
      </c>
      <c r="K483" s="14">
        <v>0</v>
      </c>
      <c r="L483" s="14">
        <v>0.19</v>
      </c>
      <c r="M483" s="14">
        <v>0</v>
      </c>
      <c r="N483" s="14">
        <v>0.16</v>
      </c>
      <c r="O483" s="14">
        <v>0</v>
      </c>
      <c r="P483" s="14">
        <v>0</v>
      </c>
      <c r="Q483" s="14">
        <v>0.04</v>
      </c>
      <c r="R483" s="14">
        <v>0</v>
      </c>
      <c r="S483" s="14">
        <v>0</v>
      </c>
      <c r="T483" s="14">
        <v>0</v>
      </c>
      <c r="U483" s="14">
        <v>0.35</v>
      </c>
      <c r="V483" s="14">
        <f t="shared" si="24"/>
        <v>2.61</v>
      </c>
      <c r="W483" s="42">
        <v>2.03</v>
      </c>
      <c r="X483" s="14">
        <v>0</v>
      </c>
      <c r="Y483" s="14">
        <v>0.85</v>
      </c>
      <c r="Z483" s="14">
        <v>0.34</v>
      </c>
      <c r="AA483" s="14">
        <v>1.64</v>
      </c>
      <c r="AB483" s="14">
        <v>0</v>
      </c>
      <c r="AC483" s="14">
        <v>0</v>
      </c>
      <c r="AD483" s="14">
        <v>0</v>
      </c>
      <c r="AE483" s="15">
        <f>C483-(D483+E483+F483+H483+J483+L483+M483+N483+O483+P483+Q483+R483+S483+T483+U483+V483+Y483+Z483+AA483+AB483+I483+X483+AC483+K483+AD483)</f>
        <v>0</v>
      </c>
      <c r="AF483" s="16" t="e">
        <f>#REF!+AE483</f>
        <v>#REF!</v>
      </c>
      <c r="AG483" s="17">
        <f>C483-SUM(D483:AE483)+G483+W483</f>
        <v>0</v>
      </c>
      <c r="AH483" s="13">
        <v>3</v>
      </c>
      <c r="AI483" s="1"/>
      <c r="AJ483" s="1" t="e">
        <f>(C483+#REF!)*#REF!</f>
        <v>#REF!</v>
      </c>
      <c r="AK483" s="1"/>
      <c r="AL483" s="1"/>
      <c r="AM483" s="1"/>
      <c r="AN483" s="1"/>
      <c r="AO483" s="1"/>
      <c r="AP483" s="1"/>
      <c r="AQ483" s="1"/>
      <c r="AR483" s="1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</row>
    <row r="484" spans="1:56" s="19" customFormat="1" ht="15">
      <c r="A484" s="11">
        <v>480</v>
      </c>
      <c r="B484" s="41" t="s">
        <v>513</v>
      </c>
      <c r="C484" s="14">
        <v>12.14</v>
      </c>
      <c r="D484" s="14">
        <v>0</v>
      </c>
      <c r="E484" s="14">
        <v>0.34</v>
      </c>
      <c r="F484" s="14">
        <v>0</v>
      </c>
      <c r="G484" s="42">
        <v>0.58</v>
      </c>
      <c r="H484" s="14">
        <v>2.83</v>
      </c>
      <c r="I484" s="14">
        <v>0</v>
      </c>
      <c r="J484" s="14">
        <v>0.73</v>
      </c>
      <c r="K484" s="14">
        <v>0</v>
      </c>
      <c r="L484" s="14">
        <v>0.19</v>
      </c>
      <c r="M484" s="14">
        <v>0</v>
      </c>
      <c r="N484" s="14">
        <v>0.16</v>
      </c>
      <c r="O484" s="14">
        <v>0</v>
      </c>
      <c r="P484" s="14">
        <v>0</v>
      </c>
      <c r="Q484" s="14">
        <v>0.04</v>
      </c>
      <c r="R484" s="14">
        <v>0</v>
      </c>
      <c r="S484" s="14">
        <v>0</v>
      </c>
      <c r="T484" s="14">
        <v>0</v>
      </c>
      <c r="U484" s="14">
        <v>0.35</v>
      </c>
      <c r="V484" s="14">
        <f t="shared" si="24"/>
        <v>2.61</v>
      </c>
      <c r="W484" s="42">
        <v>2.03</v>
      </c>
      <c r="X484" s="14">
        <v>0</v>
      </c>
      <c r="Y484" s="14">
        <v>0.85</v>
      </c>
      <c r="Z484" s="14">
        <v>0.34</v>
      </c>
      <c r="AA484" s="14">
        <v>1.64</v>
      </c>
      <c r="AB484" s="14">
        <v>0</v>
      </c>
      <c r="AC484" s="14">
        <v>0</v>
      </c>
      <c r="AD484" s="14">
        <v>0</v>
      </c>
      <c r="AE484" s="15">
        <f>C484-(D484+E484+F484+H484+J484+L484+M484+N484+O484+P484+Q484+R484+S484+T484+U484+V484+Y484+Z484+AA484+AB484+I484+X484+AC484+K484+AD484)</f>
        <v>2.0600000000000005</v>
      </c>
      <c r="AF484" s="16" t="e">
        <f>#REF!+AE484</f>
        <v>#REF!</v>
      </c>
      <c r="AG484" s="17">
        <f>C484-SUM(D484:AE484)+G484+W484</f>
        <v>0</v>
      </c>
      <c r="AH484" s="13">
        <v>2.83</v>
      </c>
      <c r="AI484" s="1"/>
      <c r="AJ484" s="1" t="e">
        <f>(C484+#REF!)*#REF!</f>
        <v>#REF!</v>
      </c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</row>
    <row r="485" spans="1:44" ht="15">
      <c r="A485" s="11">
        <v>481</v>
      </c>
      <c r="B485" s="41" t="s">
        <v>514</v>
      </c>
      <c r="C485" s="14">
        <v>14.33</v>
      </c>
      <c r="D485" s="14">
        <v>1.91</v>
      </c>
      <c r="E485" s="14">
        <v>0.34</v>
      </c>
      <c r="F485" s="14">
        <v>0</v>
      </c>
      <c r="G485" s="42">
        <v>0.58</v>
      </c>
      <c r="H485" s="14">
        <v>2.81</v>
      </c>
      <c r="I485" s="14">
        <v>0</v>
      </c>
      <c r="J485" s="14">
        <v>0.73</v>
      </c>
      <c r="K485" s="14">
        <v>0.3</v>
      </c>
      <c r="L485" s="14">
        <v>0.19</v>
      </c>
      <c r="M485" s="14">
        <v>0</v>
      </c>
      <c r="N485" s="14">
        <v>0.16</v>
      </c>
      <c r="O485" s="14">
        <v>0</v>
      </c>
      <c r="P485" s="14">
        <v>0</v>
      </c>
      <c r="Q485" s="14">
        <v>0.04</v>
      </c>
      <c r="R485" s="14">
        <v>0</v>
      </c>
      <c r="S485" s="14">
        <v>0</v>
      </c>
      <c r="T485" s="14">
        <v>0</v>
      </c>
      <c r="U485" s="14">
        <v>0.35</v>
      </c>
      <c r="V485" s="14">
        <f t="shared" si="24"/>
        <v>2.61</v>
      </c>
      <c r="W485" s="42">
        <v>2.03</v>
      </c>
      <c r="X485" s="14">
        <v>0</v>
      </c>
      <c r="Y485" s="14">
        <v>0.85</v>
      </c>
      <c r="Z485" s="14">
        <v>0.34</v>
      </c>
      <c r="AA485" s="14">
        <v>1.64</v>
      </c>
      <c r="AB485" s="14">
        <v>0</v>
      </c>
      <c r="AC485" s="14">
        <v>0</v>
      </c>
      <c r="AD485" s="14">
        <v>0</v>
      </c>
      <c r="AE485" s="15">
        <f>C485-(D485+E485+F485+H485+J485+L485+M485+N485+O485+P485+Q485+R485+S485+T485+U485+V485+Y485+Z485+AA485+AB485+I485+X485+AC485+K485+AD485)</f>
        <v>2.0599999999999987</v>
      </c>
      <c r="AF485" s="16" t="e">
        <f>#REF!+AE485</f>
        <v>#REF!</v>
      </c>
      <c r="AG485" s="17">
        <f>C485-SUM(D485:AE485)+G485+W485</f>
        <v>0</v>
      </c>
      <c r="AH485" s="13">
        <v>2.81</v>
      </c>
      <c r="AJ485" s="1" t="e">
        <f>(C485+#REF!)*#REF!</f>
        <v>#REF!</v>
      </c>
      <c r="AK485" s="3"/>
      <c r="AL485" s="3"/>
      <c r="AM485" s="3"/>
      <c r="AN485" s="3"/>
      <c r="AO485" s="3"/>
      <c r="AP485" s="3"/>
      <c r="AQ485" s="3"/>
      <c r="AR485" s="3"/>
    </row>
    <row r="486" spans="1:36" ht="15">
      <c r="A486" s="11">
        <v>482</v>
      </c>
      <c r="B486" s="41" t="s">
        <v>515</v>
      </c>
      <c r="C486" s="14">
        <v>10.27</v>
      </c>
      <c r="D486" s="14">
        <v>0</v>
      </c>
      <c r="E486" s="14">
        <v>0.34</v>
      </c>
      <c r="F486" s="14">
        <v>0</v>
      </c>
      <c r="G486" s="42">
        <v>0.58</v>
      </c>
      <c r="H486" s="14">
        <f>AH486-AH486*2%</f>
        <v>2.94</v>
      </c>
      <c r="I486" s="14">
        <v>0.06</v>
      </c>
      <c r="J486" s="14">
        <v>0.75</v>
      </c>
      <c r="K486" s="14">
        <v>0</v>
      </c>
      <c r="L486" s="14">
        <v>0.19</v>
      </c>
      <c r="M486" s="14">
        <v>0</v>
      </c>
      <c r="N486" s="14">
        <v>0.16</v>
      </c>
      <c r="O486" s="14">
        <v>0</v>
      </c>
      <c r="P486" s="14">
        <v>0</v>
      </c>
      <c r="Q486" s="14">
        <v>0.04</v>
      </c>
      <c r="R486" s="14">
        <v>0</v>
      </c>
      <c r="S486" s="14">
        <v>0</v>
      </c>
      <c r="T486" s="14">
        <v>0</v>
      </c>
      <c r="U486" s="14">
        <v>0.35</v>
      </c>
      <c r="V486" s="14">
        <f t="shared" si="24"/>
        <v>2.61</v>
      </c>
      <c r="W486" s="42">
        <v>2.03</v>
      </c>
      <c r="X486" s="14">
        <v>0</v>
      </c>
      <c r="Y486" s="14">
        <v>0.85</v>
      </c>
      <c r="Z486" s="14">
        <v>0.34</v>
      </c>
      <c r="AA486" s="14">
        <v>1.64</v>
      </c>
      <c r="AB486" s="14">
        <v>0</v>
      </c>
      <c r="AC486" s="14">
        <v>0</v>
      </c>
      <c r="AD486" s="14">
        <v>0</v>
      </c>
      <c r="AE486" s="15">
        <f>C486-(D486+E486+F486+H486+J486+L486+M486+N486+O486+P486+Q486+R486+S486+T486+U486+V486+Y486+Z486+AA486+AB486+I486+X486+AC486+K486+AD486)</f>
        <v>0</v>
      </c>
      <c r="AF486" s="16" t="e">
        <f>#REF!+AE486</f>
        <v>#REF!</v>
      </c>
      <c r="AG486" s="17">
        <f>C486-SUM(D486:AE486)+G486+W486</f>
        <v>0</v>
      </c>
      <c r="AH486" s="13">
        <v>3</v>
      </c>
      <c r="AJ486" s="1" t="e">
        <f>(C486+#REF!)*#REF!</f>
        <v>#REF!</v>
      </c>
    </row>
    <row r="487" spans="1:44" ht="15">
      <c r="A487" s="11">
        <v>483</v>
      </c>
      <c r="B487" s="41" t="s">
        <v>516</v>
      </c>
      <c r="C487" s="14">
        <v>11.54</v>
      </c>
      <c r="D487" s="14">
        <v>0</v>
      </c>
      <c r="E487" s="14">
        <v>0.34</v>
      </c>
      <c r="F487" s="14">
        <v>0</v>
      </c>
      <c r="G487" s="42">
        <v>0.58</v>
      </c>
      <c r="H487" s="14">
        <v>2.23</v>
      </c>
      <c r="I487" s="14">
        <v>0</v>
      </c>
      <c r="J487" s="14">
        <v>0.73</v>
      </c>
      <c r="K487" s="14">
        <v>0</v>
      </c>
      <c r="L487" s="14">
        <v>0.19</v>
      </c>
      <c r="M487" s="14">
        <v>0</v>
      </c>
      <c r="N487" s="14">
        <v>0.16</v>
      </c>
      <c r="O487" s="14">
        <v>0</v>
      </c>
      <c r="P487" s="14">
        <v>0</v>
      </c>
      <c r="Q487" s="14">
        <v>0.04</v>
      </c>
      <c r="R487" s="14">
        <v>0</v>
      </c>
      <c r="S487" s="14">
        <v>0</v>
      </c>
      <c r="T487" s="14">
        <v>0</v>
      </c>
      <c r="U487" s="14">
        <v>0.35</v>
      </c>
      <c r="V487" s="14">
        <f t="shared" si="24"/>
        <v>2.61</v>
      </c>
      <c r="W487" s="42">
        <v>2.03</v>
      </c>
      <c r="X487" s="14">
        <v>0</v>
      </c>
      <c r="Y487" s="14">
        <v>0.85</v>
      </c>
      <c r="Z487" s="14">
        <v>0.34</v>
      </c>
      <c r="AA487" s="14">
        <v>1.64</v>
      </c>
      <c r="AB487" s="14">
        <v>0</v>
      </c>
      <c r="AC487" s="14">
        <v>0</v>
      </c>
      <c r="AD487" s="14">
        <v>0</v>
      </c>
      <c r="AE487" s="15">
        <f>C487-(D487+E487+F487+H487+J487+L487+M487+N487+O487+P487+Q487+R487+S487+T487+U487+V487+Y487+Z487+AA487+AB487+I487+X487+AC487+K487+AD487)</f>
        <v>2.0599999999999987</v>
      </c>
      <c r="AF487" s="16" t="e">
        <f>#REF!+AE487</f>
        <v>#REF!</v>
      </c>
      <c r="AG487" s="17">
        <f>C487-SUM(D487:AE487)+G487+W487</f>
        <v>0</v>
      </c>
      <c r="AH487" s="13">
        <v>2.23</v>
      </c>
      <c r="AJ487" s="1" t="e">
        <f>(C487+#REF!)*#REF!</f>
        <v>#REF!</v>
      </c>
      <c r="AK487" s="3"/>
      <c r="AL487" s="3"/>
      <c r="AM487" s="3"/>
      <c r="AN487" s="3"/>
      <c r="AO487" s="3"/>
      <c r="AP487" s="3"/>
      <c r="AQ487" s="3"/>
      <c r="AR487" s="3"/>
    </row>
    <row r="488" spans="1:44" ht="15">
      <c r="A488" s="11">
        <v>484</v>
      </c>
      <c r="B488" s="41" t="s">
        <v>517</v>
      </c>
      <c r="C488" s="14">
        <v>11.24</v>
      </c>
      <c r="D488" s="14">
        <v>0</v>
      </c>
      <c r="E488" s="14">
        <v>0</v>
      </c>
      <c r="F488" s="14">
        <v>0</v>
      </c>
      <c r="G488" s="42">
        <v>0.58</v>
      </c>
      <c r="H488" s="14">
        <v>2.27</v>
      </c>
      <c r="I488" s="14">
        <v>0</v>
      </c>
      <c r="J488" s="14">
        <v>0.73</v>
      </c>
      <c r="K488" s="14">
        <v>0</v>
      </c>
      <c r="L488" s="14">
        <v>0.19</v>
      </c>
      <c r="M488" s="14">
        <v>0</v>
      </c>
      <c r="N488" s="14">
        <v>0.16</v>
      </c>
      <c r="O488" s="14">
        <v>0</v>
      </c>
      <c r="P488" s="14">
        <v>0</v>
      </c>
      <c r="Q488" s="14">
        <v>0.04</v>
      </c>
      <c r="R488" s="14">
        <v>0</v>
      </c>
      <c r="S488" s="14">
        <v>0</v>
      </c>
      <c r="T488" s="14">
        <v>0</v>
      </c>
      <c r="U488" s="14">
        <v>0.35</v>
      </c>
      <c r="V488" s="14">
        <f t="shared" si="24"/>
        <v>2.61</v>
      </c>
      <c r="W488" s="42">
        <v>2.03</v>
      </c>
      <c r="X488" s="14">
        <v>0</v>
      </c>
      <c r="Y488" s="14">
        <v>0.85</v>
      </c>
      <c r="Z488" s="14">
        <v>0.34</v>
      </c>
      <c r="AA488" s="14">
        <v>1.64</v>
      </c>
      <c r="AB488" s="14">
        <v>0</v>
      </c>
      <c r="AC488" s="14">
        <v>0</v>
      </c>
      <c r="AD488" s="14">
        <v>0</v>
      </c>
      <c r="AE488" s="15">
        <f>C488-(D488+E488+F488+H488+J488+L488+M488+N488+O488+P488+Q488+R488+S488+T488+U488+V488+Y488+Z488+AA488+AB488+I488+X488+AC488+K488+AD488)</f>
        <v>2.0600000000000005</v>
      </c>
      <c r="AF488" s="16" t="e">
        <f>#REF!+AE488</f>
        <v>#REF!</v>
      </c>
      <c r="AG488" s="17">
        <f>C488-SUM(D488:AE488)+G488+W488</f>
        <v>0</v>
      </c>
      <c r="AH488" s="13">
        <v>2.27</v>
      </c>
      <c r="AJ488" s="1" t="e">
        <f>(C488+#REF!)*#REF!</f>
        <v>#REF!</v>
      </c>
      <c r="AK488" s="3"/>
      <c r="AL488" s="3"/>
      <c r="AM488" s="3"/>
      <c r="AN488" s="3"/>
      <c r="AO488" s="3"/>
      <c r="AP488" s="3"/>
      <c r="AQ488" s="3"/>
      <c r="AR488" s="3"/>
    </row>
    <row r="489" spans="1:44" ht="15">
      <c r="A489" s="11">
        <v>485</v>
      </c>
      <c r="B489" s="41" t="s">
        <v>518</v>
      </c>
      <c r="C489" s="14">
        <v>11.9</v>
      </c>
      <c r="D489" s="14">
        <v>0</v>
      </c>
      <c r="E489" s="14">
        <v>0.34</v>
      </c>
      <c r="F489" s="14">
        <v>0</v>
      </c>
      <c r="G489" s="42">
        <v>0.58</v>
      </c>
      <c r="H489" s="14">
        <v>2.59</v>
      </c>
      <c r="I489" s="14">
        <v>0</v>
      </c>
      <c r="J489" s="14">
        <v>0.73</v>
      </c>
      <c r="K489" s="14">
        <v>0</v>
      </c>
      <c r="L489" s="14">
        <v>0.19</v>
      </c>
      <c r="M489" s="14">
        <v>0</v>
      </c>
      <c r="N489" s="14">
        <v>0.16</v>
      </c>
      <c r="O489" s="14">
        <v>0</v>
      </c>
      <c r="P489" s="14">
        <v>0</v>
      </c>
      <c r="Q489" s="14">
        <v>0.04</v>
      </c>
      <c r="R489" s="14">
        <v>0</v>
      </c>
      <c r="S489" s="14">
        <v>0</v>
      </c>
      <c r="T489" s="14">
        <v>0</v>
      </c>
      <c r="U489" s="14">
        <v>0.35</v>
      </c>
      <c r="V489" s="14">
        <f t="shared" si="24"/>
        <v>2.61</v>
      </c>
      <c r="W489" s="42">
        <v>2.03</v>
      </c>
      <c r="X489" s="14">
        <v>0</v>
      </c>
      <c r="Y489" s="14">
        <v>0.85</v>
      </c>
      <c r="Z489" s="14">
        <v>0.34</v>
      </c>
      <c r="AA489" s="14">
        <v>1.64</v>
      </c>
      <c r="AB489" s="14">
        <v>0</v>
      </c>
      <c r="AC489" s="14">
        <v>0</v>
      </c>
      <c r="AD489" s="14">
        <v>0</v>
      </c>
      <c r="AE489" s="15">
        <f>C489-(D489+E489+F489+H489+J489+L489+M489+N489+O489+P489+Q489+R489+S489+T489+U489+V489+Y489+Z489+AA489+AB489+I489+X489+AC489+K489+AD489)</f>
        <v>2.0600000000000005</v>
      </c>
      <c r="AF489" s="16" t="e">
        <f>#REF!+AE489</f>
        <v>#REF!</v>
      </c>
      <c r="AG489" s="17">
        <f>C489-SUM(D489:AE489)+G489+W489</f>
        <v>0</v>
      </c>
      <c r="AH489" s="13">
        <v>2.59</v>
      </c>
      <c r="AJ489" s="1" t="e">
        <f>(C489+#REF!)*#REF!</f>
        <v>#REF!</v>
      </c>
      <c r="AK489" s="3"/>
      <c r="AL489" s="3"/>
      <c r="AM489" s="3"/>
      <c r="AN489" s="3"/>
      <c r="AO489" s="3"/>
      <c r="AP489" s="3"/>
      <c r="AQ489" s="3"/>
      <c r="AR489" s="3"/>
    </row>
    <row r="490" spans="1:36" ht="15">
      <c r="A490" s="11">
        <v>486</v>
      </c>
      <c r="B490" s="41" t="s">
        <v>519</v>
      </c>
      <c r="C490" s="14">
        <v>11.22</v>
      </c>
      <c r="D490" s="14">
        <v>0</v>
      </c>
      <c r="E490" s="14">
        <v>0.34</v>
      </c>
      <c r="F490" s="14">
        <v>0</v>
      </c>
      <c r="G490" s="42">
        <v>0.58</v>
      </c>
      <c r="H490" s="14">
        <f>AH490-AH490*2%</f>
        <v>3.6260000000000003</v>
      </c>
      <c r="I490" s="14">
        <v>0.07</v>
      </c>
      <c r="J490" s="14">
        <v>0.75</v>
      </c>
      <c r="K490" s="14">
        <v>0</v>
      </c>
      <c r="L490" s="14">
        <v>0.19</v>
      </c>
      <c r="M490" s="14">
        <v>0</v>
      </c>
      <c r="N490" s="14">
        <v>0.16</v>
      </c>
      <c r="O490" s="14">
        <v>0</v>
      </c>
      <c r="P490" s="14">
        <v>0.1</v>
      </c>
      <c r="Q490" s="14">
        <v>0.04</v>
      </c>
      <c r="R490" s="14">
        <v>0</v>
      </c>
      <c r="S490" s="14">
        <v>0</v>
      </c>
      <c r="T490" s="14">
        <v>0</v>
      </c>
      <c r="U490" s="14">
        <v>0.43</v>
      </c>
      <c r="V490" s="14">
        <f t="shared" si="24"/>
        <v>2.61</v>
      </c>
      <c r="W490" s="42">
        <v>2.03</v>
      </c>
      <c r="X490" s="14">
        <v>0</v>
      </c>
      <c r="Y490" s="14">
        <v>0.92</v>
      </c>
      <c r="Z490" s="14">
        <v>0.34</v>
      </c>
      <c r="AA490" s="14">
        <v>1.64</v>
      </c>
      <c r="AB490" s="14">
        <v>0</v>
      </c>
      <c r="AC490" s="14">
        <v>0</v>
      </c>
      <c r="AD490" s="14">
        <v>0</v>
      </c>
      <c r="AE490" s="15">
        <f>C490-(D490+E490+F490+H490+J490+L490+M490+N490+O490+P490+Q490+R490+S490+T490+U490+V490+Y490+Z490+AA490+AB490+I490+X490+AC490+K490+AD490)</f>
        <v>0.0039999999999995595</v>
      </c>
      <c r="AF490" s="16" t="e">
        <f>#REF!+AE490</f>
        <v>#REF!</v>
      </c>
      <c r="AG490" s="17">
        <f>C490-SUM(D490:AE490)+G490+W490</f>
        <v>0</v>
      </c>
      <c r="AH490" s="13">
        <v>3.7</v>
      </c>
      <c r="AJ490" s="1" t="e">
        <f>(C490+#REF!)*#REF!</f>
        <v>#REF!</v>
      </c>
    </row>
    <row r="491" spans="1:36" ht="15">
      <c r="A491" s="11">
        <v>487</v>
      </c>
      <c r="B491" s="41" t="s">
        <v>520</v>
      </c>
      <c r="C491" s="14">
        <v>11.22</v>
      </c>
      <c r="D491" s="14">
        <v>0</v>
      </c>
      <c r="E491" s="14">
        <v>0.34</v>
      </c>
      <c r="F491" s="14">
        <v>0</v>
      </c>
      <c r="G491" s="42">
        <v>0.58</v>
      </c>
      <c r="H491" s="14">
        <f>AH491-AH491*2%</f>
        <v>3.6260000000000003</v>
      </c>
      <c r="I491" s="14">
        <v>0.07</v>
      </c>
      <c r="J491" s="14">
        <v>0.75</v>
      </c>
      <c r="K491" s="14">
        <v>0</v>
      </c>
      <c r="L491" s="14">
        <v>0.19</v>
      </c>
      <c r="M491" s="14">
        <v>0</v>
      </c>
      <c r="N491" s="14">
        <v>0.16</v>
      </c>
      <c r="O491" s="14">
        <v>0</v>
      </c>
      <c r="P491" s="14">
        <v>0.1</v>
      </c>
      <c r="Q491" s="14">
        <v>0.04</v>
      </c>
      <c r="R491" s="14">
        <v>0</v>
      </c>
      <c r="S491" s="14">
        <v>0</v>
      </c>
      <c r="T491" s="14">
        <v>0</v>
      </c>
      <c r="U491" s="14">
        <v>0.43</v>
      </c>
      <c r="V491" s="14">
        <f t="shared" si="24"/>
        <v>2.61</v>
      </c>
      <c r="W491" s="42">
        <v>2.03</v>
      </c>
      <c r="X491" s="14">
        <v>0</v>
      </c>
      <c r="Y491" s="14">
        <v>0.92</v>
      </c>
      <c r="Z491" s="14">
        <v>0.34</v>
      </c>
      <c r="AA491" s="14">
        <v>1.64</v>
      </c>
      <c r="AB491" s="14">
        <v>0</v>
      </c>
      <c r="AC491" s="14">
        <v>0</v>
      </c>
      <c r="AD491" s="14">
        <v>0</v>
      </c>
      <c r="AE491" s="15">
        <f>C491-(D491+E491+F491+H491+J491+L491+M491+N491+O491+P491+Q491+R491+S491+T491+U491+V491+Y491+Z491+AA491+AB491+I491+X491+AC491+K491+AD491)</f>
        <v>0.0039999999999995595</v>
      </c>
      <c r="AF491" s="16" t="e">
        <f>#REF!+AE491</f>
        <v>#REF!</v>
      </c>
      <c r="AG491" s="17">
        <f>C491-SUM(D491:AE491)+G491+W491</f>
        <v>0</v>
      </c>
      <c r="AH491" s="13">
        <v>3.7</v>
      </c>
      <c r="AJ491" s="1" t="e">
        <f>(C491+#REF!)*#REF!</f>
        <v>#REF!</v>
      </c>
    </row>
    <row r="492" spans="1:36" ht="15">
      <c r="A492" s="11">
        <v>488</v>
      </c>
      <c r="B492" s="41" t="s">
        <v>521</v>
      </c>
      <c r="C492" s="14">
        <v>6.61</v>
      </c>
      <c r="D492" s="14">
        <v>0</v>
      </c>
      <c r="E492" s="14">
        <v>0.34</v>
      </c>
      <c r="F492" s="14">
        <v>0</v>
      </c>
      <c r="G492" s="42">
        <v>0.58</v>
      </c>
      <c r="H492" s="14">
        <f>AH492-AH492*2%</f>
        <v>0.8722</v>
      </c>
      <c r="I492" s="14">
        <v>0</v>
      </c>
      <c r="J492" s="14">
        <v>0.27</v>
      </c>
      <c r="K492" s="14">
        <v>0</v>
      </c>
      <c r="L492" s="14">
        <v>0</v>
      </c>
      <c r="M492" s="14">
        <v>0</v>
      </c>
      <c r="N492" s="14">
        <v>0.16</v>
      </c>
      <c r="O492" s="14">
        <v>0</v>
      </c>
      <c r="P492" s="14">
        <v>0</v>
      </c>
      <c r="Q492" s="14">
        <v>0.04</v>
      </c>
      <c r="R492" s="14">
        <v>0</v>
      </c>
      <c r="S492" s="14">
        <v>0</v>
      </c>
      <c r="T492" s="14">
        <v>0</v>
      </c>
      <c r="U492" s="14">
        <v>0.12</v>
      </c>
      <c r="V492" s="14">
        <f t="shared" si="24"/>
        <v>2.61</v>
      </c>
      <c r="W492" s="42">
        <v>2.03</v>
      </c>
      <c r="X492" s="14">
        <v>0</v>
      </c>
      <c r="Y492" s="14">
        <v>0.76</v>
      </c>
      <c r="Z492" s="14">
        <v>0.34</v>
      </c>
      <c r="AA492" s="14">
        <v>1.1</v>
      </c>
      <c r="AB492" s="14">
        <v>0</v>
      </c>
      <c r="AC492" s="14">
        <v>0</v>
      </c>
      <c r="AD492" s="14">
        <v>0</v>
      </c>
      <c r="AE492" s="15">
        <f>C492-(D492+E492+F492+H492+J492+L492+M492+N492+O492+P492+Q492+R492+S492+T492+U492+V492+Y492+Z492+AA492+AB492+I492+X492+AC492+K492+AD492)</f>
        <v>-0.0021999999999993136</v>
      </c>
      <c r="AF492" s="16" t="e">
        <f>#REF!+AE492</f>
        <v>#REF!</v>
      </c>
      <c r="AG492" s="17">
        <f>C492-SUM(D492:AE492)+G492+W492</f>
        <v>0</v>
      </c>
      <c r="AH492" s="13">
        <v>0.89</v>
      </c>
      <c r="AJ492" s="1" t="e">
        <f>(C492+#REF!)*#REF!</f>
        <v>#REF!</v>
      </c>
    </row>
    <row r="493" spans="1:44" ht="15">
      <c r="A493" s="11">
        <v>489</v>
      </c>
      <c r="B493" s="41" t="s">
        <v>522</v>
      </c>
      <c r="C493" s="14">
        <v>11.45</v>
      </c>
      <c r="D493" s="14">
        <v>0</v>
      </c>
      <c r="E493" s="14">
        <v>0.34</v>
      </c>
      <c r="F493" s="14">
        <v>0</v>
      </c>
      <c r="G493" s="42">
        <v>0.58</v>
      </c>
      <c r="H493" s="14">
        <v>2.14</v>
      </c>
      <c r="I493" s="14">
        <v>0</v>
      </c>
      <c r="J493" s="14">
        <v>0.73</v>
      </c>
      <c r="K493" s="14">
        <v>0</v>
      </c>
      <c r="L493" s="14">
        <v>0.19</v>
      </c>
      <c r="M493" s="14">
        <v>0</v>
      </c>
      <c r="N493" s="14">
        <v>0.16</v>
      </c>
      <c r="O493" s="14">
        <v>0</v>
      </c>
      <c r="P493" s="14">
        <v>0</v>
      </c>
      <c r="Q493" s="14">
        <v>0.04</v>
      </c>
      <c r="R493" s="14">
        <v>0</v>
      </c>
      <c r="S493" s="14">
        <v>0</v>
      </c>
      <c r="T493" s="14">
        <v>0</v>
      </c>
      <c r="U493" s="14">
        <v>0.35</v>
      </c>
      <c r="V493" s="14">
        <f t="shared" si="24"/>
        <v>2.61</v>
      </c>
      <c r="W493" s="42">
        <v>2.03</v>
      </c>
      <c r="X493" s="14">
        <v>0</v>
      </c>
      <c r="Y493" s="14">
        <v>0.85</v>
      </c>
      <c r="Z493" s="14">
        <v>0.34</v>
      </c>
      <c r="AA493" s="14">
        <v>1.64</v>
      </c>
      <c r="AB493" s="14">
        <v>0</v>
      </c>
      <c r="AC493" s="14">
        <v>0</v>
      </c>
      <c r="AD493" s="14">
        <v>0</v>
      </c>
      <c r="AE493" s="15">
        <f>C493-(D493+E493+F493+H493+J493+L493+M493+N493+O493+P493+Q493+R493+S493+T493+U493+V493+Y493+Z493+AA493+AB493+I493+X493+AC493+K493+AD493)</f>
        <v>2.0599999999999987</v>
      </c>
      <c r="AF493" s="16" t="e">
        <f>#REF!+AE493</f>
        <v>#REF!</v>
      </c>
      <c r="AG493" s="17">
        <f>C493-SUM(D493:AE493)+G493+W493</f>
        <v>0</v>
      </c>
      <c r="AH493" s="13">
        <v>2.14</v>
      </c>
      <c r="AJ493" s="1" t="e">
        <f>(C493+#REF!)*#REF!</f>
        <v>#REF!</v>
      </c>
      <c r="AK493" s="3"/>
      <c r="AL493" s="3"/>
      <c r="AM493" s="3"/>
      <c r="AN493" s="3"/>
      <c r="AO493" s="3"/>
      <c r="AP493" s="3"/>
      <c r="AQ493" s="3"/>
      <c r="AR493" s="3"/>
    </row>
    <row r="494" spans="1:44" ht="15">
      <c r="A494" s="11">
        <v>490</v>
      </c>
      <c r="B494" s="41" t="s">
        <v>523</v>
      </c>
      <c r="C494" s="14">
        <v>11.83</v>
      </c>
      <c r="D494" s="14">
        <v>0</v>
      </c>
      <c r="E494" s="14">
        <v>0.34</v>
      </c>
      <c r="F494" s="14">
        <v>0</v>
      </c>
      <c r="G494" s="42">
        <v>0.58</v>
      </c>
      <c r="H494" s="14">
        <v>2.52</v>
      </c>
      <c r="I494" s="14">
        <v>0</v>
      </c>
      <c r="J494" s="14">
        <v>0.73</v>
      </c>
      <c r="K494" s="14">
        <v>0</v>
      </c>
      <c r="L494" s="14">
        <v>0.19</v>
      </c>
      <c r="M494" s="14">
        <v>0</v>
      </c>
      <c r="N494" s="14">
        <v>0.16</v>
      </c>
      <c r="O494" s="14">
        <v>0</v>
      </c>
      <c r="P494" s="14">
        <v>0</v>
      </c>
      <c r="Q494" s="14">
        <v>0.04</v>
      </c>
      <c r="R494" s="14">
        <v>0</v>
      </c>
      <c r="S494" s="14">
        <v>0</v>
      </c>
      <c r="T494" s="14">
        <v>0</v>
      </c>
      <c r="U494" s="14">
        <v>0.35</v>
      </c>
      <c r="V494" s="14">
        <f t="shared" si="24"/>
        <v>2.61</v>
      </c>
      <c r="W494" s="42">
        <v>2.03</v>
      </c>
      <c r="X494" s="14">
        <v>0</v>
      </c>
      <c r="Y494" s="14">
        <v>0.85</v>
      </c>
      <c r="Z494" s="14">
        <v>0.34</v>
      </c>
      <c r="AA494" s="14">
        <v>1.64</v>
      </c>
      <c r="AB494" s="14">
        <v>0</v>
      </c>
      <c r="AC494" s="14">
        <v>0</v>
      </c>
      <c r="AD494" s="14">
        <v>0</v>
      </c>
      <c r="AE494" s="15">
        <f>C494-(D494+E494+F494+H494+J494+L494+M494+N494+O494+P494+Q494+R494+S494+T494+U494+V494+Y494+Z494+AA494+AB494+I494+X494+AC494+K494+AD494)</f>
        <v>2.0600000000000005</v>
      </c>
      <c r="AF494" s="16" t="e">
        <f>#REF!+AE494</f>
        <v>#REF!</v>
      </c>
      <c r="AG494" s="17">
        <f>C494-SUM(D494:AE494)+G494+W494</f>
        <v>0</v>
      </c>
      <c r="AH494" s="13">
        <v>2.52</v>
      </c>
      <c r="AJ494" s="1" t="e">
        <f>(C494+#REF!)*#REF!</f>
        <v>#REF!</v>
      </c>
      <c r="AK494" s="3"/>
      <c r="AL494" s="3"/>
      <c r="AM494" s="3"/>
      <c r="AN494" s="3"/>
      <c r="AO494" s="3"/>
      <c r="AP494" s="3"/>
      <c r="AQ494" s="3"/>
      <c r="AR494" s="3"/>
    </row>
    <row r="495" spans="1:36" ht="15">
      <c r="A495" s="11">
        <v>491</v>
      </c>
      <c r="B495" s="41" t="s">
        <v>524</v>
      </c>
      <c r="C495" s="14">
        <v>11.22</v>
      </c>
      <c r="D495" s="14">
        <v>0</v>
      </c>
      <c r="E495" s="14">
        <v>0.34</v>
      </c>
      <c r="F495" s="14">
        <v>0</v>
      </c>
      <c r="G495" s="42">
        <v>0.58</v>
      </c>
      <c r="H495" s="14">
        <f>AH495-AH495*2%</f>
        <v>3.6260000000000003</v>
      </c>
      <c r="I495" s="14">
        <v>0.07</v>
      </c>
      <c r="J495" s="14">
        <v>0.75</v>
      </c>
      <c r="K495" s="14">
        <v>0</v>
      </c>
      <c r="L495" s="14">
        <v>0.19</v>
      </c>
      <c r="M495" s="14">
        <v>0</v>
      </c>
      <c r="N495" s="14">
        <v>0.16</v>
      </c>
      <c r="O495" s="14">
        <v>0</v>
      </c>
      <c r="P495" s="14">
        <v>0.1</v>
      </c>
      <c r="Q495" s="14">
        <v>0.04</v>
      </c>
      <c r="R495" s="14">
        <v>0</v>
      </c>
      <c r="S495" s="14">
        <v>0</v>
      </c>
      <c r="T495" s="14">
        <v>0</v>
      </c>
      <c r="U495" s="14">
        <v>0.43</v>
      </c>
      <c r="V495" s="14">
        <f t="shared" si="24"/>
        <v>2.61</v>
      </c>
      <c r="W495" s="42">
        <v>2.03</v>
      </c>
      <c r="X495" s="14">
        <v>0</v>
      </c>
      <c r="Y495" s="14">
        <v>0.92</v>
      </c>
      <c r="Z495" s="14">
        <v>0.34</v>
      </c>
      <c r="AA495" s="14">
        <v>1.64</v>
      </c>
      <c r="AB495" s="14">
        <v>0</v>
      </c>
      <c r="AC495" s="14">
        <v>0</v>
      </c>
      <c r="AD495" s="14">
        <v>0</v>
      </c>
      <c r="AE495" s="15">
        <f>C495-(D495+E495+F495+H495+J495+L495+M495+N495+O495+P495+Q495+R495+S495+T495+U495+V495+Y495+Z495+AA495+AB495+I495+X495+AC495+K495+AD495)</f>
        <v>0.0039999999999995595</v>
      </c>
      <c r="AF495" s="16" t="e">
        <f>#REF!+AE495</f>
        <v>#REF!</v>
      </c>
      <c r="AG495" s="17">
        <f>C495-SUM(D495:AE495)+G495+W495</f>
        <v>0</v>
      </c>
      <c r="AH495" s="13">
        <v>3.7</v>
      </c>
      <c r="AJ495" s="1" t="e">
        <f>(C495+#REF!)*#REF!</f>
        <v>#REF!</v>
      </c>
    </row>
    <row r="496" spans="1:44" ht="15">
      <c r="A496" s="11">
        <v>492</v>
      </c>
      <c r="B496" s="41" t="s">
        <v>525</v>
      </c>
      <c r="C496" s="14">
        <v>11.67</v>
      </c>
      <c r="D496" s="14">
        <v>0</v>
      </c>
      <c r="E496" s="14">
        <v>0.34</v>
      </c>
      <c r="F496" s="14">
        <v>0</v>
      </c>
      <c r="G496" s="42">
        <v>0.58</v>
      </c>
      <c r="H496" s="14">
        <v>2.26</v>
      </c>
      <c r="I496" s="14">
        <v>0</v>
      </c>
      <c r="J496" s="14">
        <v>0.73</v>
      </c>
      <c r="K496" s="14">
        <v>0</v>
      </c>
      <c r="L496" s="14">
        <v>0.19</v>
      </c>
      <c r="M496" s="14">
        <v>0</v>
      </c>
      <c r="N496" s="14">
        <v>0.16</v>
      </c>
      <c r="O496" s="14">
        <v>0</v>
      </c>
      <c r="P496" s="14">
        <v>0.1</v>
      </c>
      <c r="Q496" s="14">
        <v>0.04</v>
      </c>
      <c r="R496" s="14">
        <v>0</v>
      </c>
      <c r="S496" s="14">
        <v>0</v>
      </c>
      <c r="T496" s="14">
        <v>0</v>
      </c>
      <c r="U496" s="14">
        <v>0.35</v>
      </c>
      <c r="V496" s="14">
        <f t="shared" si="24"/>
        <v>2.61</v>
      </c>
      <c r="W496" s="42">
        <v>2.03</v>
      </c>
      <c r="X496" s="14">
        <v>0</v>
      </c>
      <c r="Y496" s="14">
        <v>0.85</v>
      </c>
      <c r="Z496" s="14">
        <v>0.34</v>
      </c>
      <c r="AA496" s="14">
        <v>1.64</v>
      </c>
      <c r="AB496" s="14">
        <v>0</v>
      </c>
      <c r="AC496" s="14">
        <v>0</v>
      </c>
      <c r="AD496" s="14">
        <v>0</v>
      </c>
      <c r="AE496" s="15">
        <f>C496-(D496+E496+F496+H496+J496+L496+M496+N496+O496+P496+Q496+R496+S496+T496+U496+V496+Y496+Z496+AA496+AB496+I496+X496+AC496+K496+AD496)</f>
        <v>2.0600000000000005</v>
      </c>
      <c r="AF496" s="16" t="e">
        <f>#REF!+AE496</f>
        <v>#REF!</v>
      </c>
      <c r="AG496" s="17">
        <f>C496-SUM(D496:AE496)+G496+W496</f>
        <v>0</v>
      </c>
      <c r="AH496" s="13">
        <v>2.26</v>
      </c>
      <c r="AJ496" s="1" t="e">
        <f>(C496+#REF!)*#REF!</f>
        <v>#REF!</v>
      </c>
      <c r="AK496" s="3"/>
      <c r="AL496" s="3"/>
      <c r="AM496" s="3"/>
      <c r="AN496" s="3"/>
      <c r="AO496" s="3"/>
      <c r="AP496" s="3"/>
      <c r="AQ496" s="3"/>
      <c r="AR496" s="3"/>
    </row>
    <row r="497" spans="1:44" ht="15">
      <c r="A497" s="11">
        <v>493</v>
      </c>
      <c r="B497" s="41" t="s">
        <v>526</v>
      </c>
      <c r="C497" s="14">
        <v>11.5</v>
      </c>
      <c r="D497" s="14">
        <v>0</v>
      </c>
      <c r="E497" s="14">
        <v>0.34</v>
      </c>
      <c r="F497" s="14">
        <v>0</v>
      </c>
      <c r="G497" s="42">
        <v>0.58</v>
      </c>
      <c r="H497" s="14">
        <v>2.19</v>
      </c>
      <c r="I497" s="14">
        <v>0</v>
      </c>
      <c r="J497" s="14">
        <v>0.73</v>
      </c>
      <c r="K497" s="14">
        <v>0</v>
      </c>
      <c r="L497" s="14">
        <v>0.19</v>
      </c>
      <c r="M497" s="14">
        <v>0</v>
      </c>
      <c r="N497" s="14">
        <v>0.16</v>
      </c>
      <c r="O497" s="14">
        <v>0</v>
      </c>
      <c r="P497" s="14">
        <v>0</v>
      </c>
      <c r="Q497" s="14">
        <v>0.04</v>
      </c>
      <c r="R497" s="14">
        <v>0</v>
      </c>
      <c r="S497" s="14">
        <v>0</v>
      </c>
      <c r="T497" s="14">
        <v>0</v>
      </c>
      <c r="U497" s="14">
        <v>0.35</v>
      </c>
      <c r="V497" s="14">
        <f t="shared" si="24"/>
        <v>2.61</v>
      </c>
      <c r="W497" s="42">
        <v>2.03</v>
      </c>
      <c r="X497" s="14">
        <v>0</v>
      </c>
      <c r="Y497" s="14">
        <v>0.85</v>
      </c>
      <c r="Z497" s="14">
        <v>0.34</v>
      </c>
      <c r="AA497" s="14">
        <v>1.64</v>
      </c>
      <c r="AB497" s="14">
        <v>0</v>
      </c>
      <c r="AC497" s="14">
        <v>0</v>
      </c>
      <c r="AD497" s="14">
        <v>0</v>
      </c>
      <c r="AE497" s="15">
        <f>C497-(D497+E497+F497+H497+J497+L497+M497+N497+O497+P497+Q497+R497+S497+T497+U497+V497+Y497+Z497+AA497+AB497+I497+X497+AC497+K497+AD497)</f>
        <v>2.0600000000000005</v>
      </c>
      <c r="AF497" s="16" t="e">
        <f>#REF!+AE497</f>
        <v>#REF!</v>
      </c>
      <c r="AG497" s="17">
        <f>C497-SUM(D497:AE497)+G497+W497</f>
        <v>0</v>
      </c>
      <c r="AH497" s="13">
        <v>2.19</v>
      </c>
      <c r="AJ497" s="1" t="e">
        <f>(C497+#REF!)*#REF!</f>
        <v>#REF!</v>
      </c>
      <c r="AK497" s="3"/>
      <c r="AL497" s="3"/>
      <c r="AM497" s="3"/>
      <c r="AN497" s="3"/>
      <c r="AO497" s="3"/>
      <c r="AP497" s="3"/>
      <c r="AQ497" s="3"/>
      <c r="AR497" s="3"/>
    </row>
    <row r="498" spans="1:44" ht="15">
      <c r="A498" s="11">
        <v>494</v>
      </c>
      <c r="B498" s="41" t="s">
        <v>527</v>
      </c>
      <c r="C498" s="14">
        <v>11.59</v>
      </c>
      <c r="D498" s="14">
        <v>0</v>
      </c>
      <c r="E498" s="14">
        <f>0.34</f>
        <v>0.34</v>
      </c>
      <c r="F498" s="14">
        <v>0</v>
      </c>
      <c r="G498" s="42">
        <v>0.58</v>
      </c>
      <c r="H498" s="14">
        <v>2.28</v>
      </c>
      <c r="I498" s="14">
        <v>0</v>
      </c>
      <c r="J498" s="14">
        <v>0.73</v>
      </c>
      <c r="K498" s="14">
        <v>0</v>
      </c>
      <c r="L498" s="14">
        <v>0.19</v>
      </c>
      <c r="M498" s="14">
        <v>0</v>
      </c>
      <c r="N498" s="14">
        <v>0.16</v>
      </c>
      <c r="O498" s="14">
        <v>0</v>
      </c>
      <c r="P498" s="14">
        <v>0</v>
      </c>
      <c r="Q498" s="14">
        <v>0.04</v>
      </c>
      <c r="R498" s="14">
        <v>0</v>
      </c>
      <c r="S498" s="14">
        <v>0</v>
      </c>
      <c r="T498" s="14">
        <v>0</v>
      </c>
      <c r="U498" s="14">
        <v>0.35</v>
      </c>
      <c r="V498" s="14">
        <f t="shared" si="24"/>
        <v>2.61</v>
      </c>
      <c r="W498" s="42">
        <v>2.03</v>
      </c>
      <c r="X498" s="14">
        <v>0</v>
      </c>
      <c r="Y498" s="14">
        <v>0.85</v>
      </c>
      <c r="Z498" s="14">
        <v>0.34</v>
      </c>
      <c r="AA498" s="14">
        <v>1.64</v>
      </c>
      <c r="AB498" s="14">
        <v>0</v>
      </c>
      <c r="AC498" s="14">
        <v>0</v>
      </c>
      <c r="AD498" s="14">
        <v>0</v>
      </c>
      <c r="AE498" s="15">
        <f>C498-(D498+E498+F498+H498+J498+L498+M498+N498+O498+P498+Q498+R498+S498+T498+U498+V498+Y498+Z498+AA498+AB498+I498+X498+AC498+K498+AD498)</f>
        <v>2.0600000000000005</v>
      </c>
      <c r="AF498" s="16" t="e">
        <f>#REF!+AE498</f>
        <v>#REF!</v>
      </c>
      <c r="AG498" s="17">
        <f>C498-SUM(D498:AE498)+G498+W498</f>
        <v>0</v>
      </c>
      <c r="AH498" s="13">
        <v>2.28</v>
      </c>
      <c r="AJ498" s="1" t="e">
        <f>(C498+#REF!)*#REF!</f>
        <v>#REF!</v>
      </c>
      <c r="AK498" s="3"/>
      <c r="AL498" s="3"/>
      <c r="AM498" s="3"/>
      <c r="AN498" s="3"/>
      <c r="AO498" s="3"/>
      <c r="AP498" s="3"/>
      <c r="AQ498" s="3"/>
      <c r="AR498" s="3"/>
    </row>
    <row r="499" spans="1:44" ht="15">
      <c r="A499" s="11">
        <v>495</v>
      </c>
      <c r="B499" s="41" t="s">
        <v>528</v>
      </c>
      <c r="C499" s="14">
        <v>11.45</v>
      </c>
      <c r="D499" s="14">
        <v>0</v>
      </c>
      <c r="E499" s="14">
        <v>0.34</v>
      </c>
      <c r="F499" s="14">
        <v>0</v>
      </c>
      <c r="G499" s="42">
        <v>0.58</v>
      </c>
      <c r="H499" s="14">
        <v>2.14</v>
      </c>
      <c r="I499" s="14">
        <v>0</v>
      </c>
      <c r="J499" s="14">
        <v>0.73</v>
      </c>
      <c r="K499" s="14">
        <v>0</v>
      </c>
      <c r="L499" s="14">
        <v>0.19</v>
      </c>
      <c r="M499" s="14">
        <v>0</v>
      </c>
      <c r="N499" s="14">
        <v>0.16</v>
      </c>
      <c r="O499" s="14">
        <v>0</v>
      </c>
      <c r="P499" s="14">
        <v>0</v>
      </c>
      <c r="Q499" s="14">
        <v>0.04</v>
      </c>
      <c r="R499" s="14">
        <v>0</v>
      </c>
      <c r="S499" s="14">
        <v>0</v>
      </c>
      <c r="T499" s="14">
        <v>0</v>
      </c>
      <c r="U499" s="14">
        <v>0.35</v>
      </c>
      <c r="V499" s="14">
        <f aca="true" t="shared" si="26" ref="V499:V510">G499+W499</f>
        <v>2.61</v>
      </c>
      <c r="W499" s="42">
        <v>2.03</v>
      </c>
      <c r="X499" s="14">
        <v>0</v>
      </c>
      <c r="Y499" s="14">
        <v>0.85</v>
      </c>
      <c r="Z499" s="14">
        <v>0.34</v>
      </c>
      <c r="AA499" s="14">
        <v>1.64</v>
      </c>
      <c r="AB499" s="14">
        <v>0</v>
      </c>
      <c r="AC499" s="14">
        <v>0</v>
      </c>
      <c r="AD499" s="14">
        <v>0</v>
      </c>
      <c r="AE499" s="15">
        <f>C499-(D499+E499+F499+H499+J499+L499+M499+N499+O499+P499+Q499+R499+S499+T499+U499+V499+Y499+Z499+AA499+AB499+I499+X499+AC499+K499+AD499)</f>
        <v>2.0599999999999987</v>
      </c>
      <c r="AF499" s="16" t="e">
        <f>#REF!+AE499</f>
        <v>#REF!</v>
      </c>
      <c r="AG499" s="17">
        <f>C499-SUM(D499:AE499)+G499+W499</f>
        <v>0</v>
      </c>
      <c r="AH499" s="13">
        <v>2.14</v>
      </c>
      <c r="AJ499" s="1" t="e">
        <f>(C499+#REF!)*#REF!</f>
        <v>#REF!</v>
      </c>
      <c r="AK499" s="3"/>
      <c r="AL499" s="3"/>
      <c r="AM499" s="3"/>
      <c r="AN499" s="3"/>
      <c r="AO499" s="3"/>
      <c r="AP499" s="3"/>
      <c r="AQ499" s="3"/>
      <c r="AR499" s="3"/>
    </row>
    <row r="500" spans="1:44" ht="15">
      <c r="A500" s="11">
        <v>496</v>
      </c>
      <c r="B500" s="41" t="s">
        <v>529</v>
      </c>
      <c r="C500" s="14">
        <v>11.43</v>
      </c>
      <c r="D500" s="14">
        <v>0</v>
      </c>
      <c r="E500" s="14">
        <f>0.34</f>
        <v>0.34</v>
      </c>
      <c r="F500" s="14">
        <v>0</v>
      </c>
      <c r="G500" s="42">
        <v>0.58</v>
      </c>
      <c r="H500" s="14">
        <v>2.12</v>
      </c>
      <c r="I500" s="14">
        <v>0</v>
      </c>
      <c r="J500" s="14">
        <v>0.73</v>
      </c>
      <c r="K500" s="14">
        <v>0</v>
      </c>
      <c r="L500" s="14">
        <v>0.19</v>
      </c>
      <c r="M500" s="14">
        <v>0</v>
      </c>
      <c r="N500" s="14">
        <v>0.16</v>
      </c>
      <c r="O500" s="14">
        <v>0</v>
      </c>
      <c r="P500" s="14">
        <v>0</v>
      </c>
      <c r="Q500" s="14">
        <v>0.04</v>
      </c>
      <c r="R500" s="14">
        <v>0</v>
      </c>
      <c r="S500" s="14">
        <v>0</v>
      </c>
      <c r="T500" s="14">
        <v>0</v>
      </c>
      <c r="U500" s="14">
        <v>0.35</v>
      </c>
      <c r="V500" s="14">
        <f t="shared" si="26"/>
        <v>2.61</v>
      </c>
      <c r="W500" s="42">
        <v>2.03</v>
      </c>
      <c r="X500" s="14">
        <v>0</v>
      </c>
      <c r="Y500" s="14">
        <v>0.85</v>
      </c>
      <c r="Z500" s="14">
        <v>0.34</v>
      </c>
      <c r="AA500" s="14">
        <v>1.64</v>
      </c>
      <c r="AB500" s="14">
        <v>0</v>
      </c>
      <c r="AC500" s="14">
        <v>0</v>
      </c>
      <c r="AD500" s="14">
        <v>0</v>
      </c>
      <c r="AE500" s="15">
        <f>C500-(D500+E500+F500+H500+J500+L500+M500+N500+O500+P500+Q500+R500+S500+T500+U500+V500+Y500+Z500+AA500+AB500+I500+X500+AC500+K500+AD500)</f>
        <v>2.0600000000000005</v>
      </c>
      <c r="AF500" s="16" t="e">
        <f>#REF!+AE500</f>
        <v>#REF!</v>
      </c>
      <c r="AG500" s="17">
        <f>C500-SUM(D500:AE500)+G500+W500</f>
        <v>0</v>
      </c>
      <c r="AH500" s="13">
        <v>2.12</v>
      </c>
      <c r="AJ500" s="1" t="e">
        <f>(C500+#REF!)*#REF!</f>
        <v>#REF!</v>
      </c>
      <c r="AK500" s="3"/>
      <c r="AL500" s="3"/>
      <c r="AM500" s="3"/>
      <c r="AN500" s="3"/>
      <c r="AO500" s="3"/>
      <c r="AP500" s="3"/>
      <c r="AQ500" s="3"/>
      <c r="AR500" s="3"/>
    </row>
    <row r="501" spans="1:44" ht="15">
      <c r="A501" s="11">
        <v>497</v>
      </c>
      <c r="B501" s="41" t="s">
        <v>530</v>
      </c>
      <c r="C501" s="14">
        <v>11.21</v>
      </c>
      <c r="D501" s="14">
        <v>0</v>
      </c>
      <c r="E501" s="14">
        <v>0.34</v>
      </c>
      <c r="F501" s="14">
        <v>0</v>
      </c>
      <c r="G501" s="42">
        <v>0.58</v>
      </c>
      <c r="H501" s="14">
        <v>1.9</v>
      </c>
      <c r="I501" s="14">
        <v>0</v>
      </c>
      <c r="J501" s="14">
        <v>0.73</v>
      </c>
      <c r="K501" s="14">
        <v>0</v>
      </c>
      <c r="L501" s="14">
        <v>0.19</v>
      </c>
      <c r="M501" s="14">
        <v>0</v>
      </c>
      <c r="N501" s="14">
        <v>0.16</v>
      </c>
      <c r="O501" s="14">
        <v>0</v>
      </c>
      <c r="P501" s="14">
        <v>0</v>
      </c>
      <c r="Q501" s="14">
        <v>0.04</v>
      </c>
      <c r="R501" s="14">
        <v>0</v>
      </c>
      <c r="S501" s="14">
        <v>0</v>
      </c>
      <c r="T501" s="14">
        <v>0</v>
      </c>
      <c r="U501" s="14">
        <v>0.35</v>
      </c>
      <c r="V501" s="14">
        <f t="shared" si="26"/>
        <v>2.61</v>
      </c>
      <c r="W501" s="42">
        <v>2.03</v>
      </c>
      <c r="X501" s="14">
        <v>0</v>
      </c>
      <c r="Y501" s="14">
        <v>0.85</v>
      </c>
      <c r="Z501" s="14">
        <v>0.34</v>
      </c>
      <c r="AA501" s="14">
        <v>1.64</v>
      </c>
      <c r="AB501" s="14">
        <v>0</v>
      </c>
      <c r="AC501" s="14">
        <v>0</v>
      </c>
      <c r="AD501" s="14">
        <v>0</v>
      </c>
      <c r="AE501" s="15">
        <f>C501-(D501+E501+F501+H501+J501+L501+M501+N501+O501+P501+Q501+R501+S501+T501+U501+V501+Y501+Z501+AA501+AB501+I501+X501+AC501+K501+AD501)</f>
        <v>2.0600000000000005</v>
      </c>
      <c r="AF501" s="16" t="e">
        <f>#REF!+AE501</f>
        <v>#REF!</v>
      </c>
      <c r="AG501" s="17">
        <f>C501-SUM(D501:AE501)+G501+W501</f>
        <v>0</v>
      </c>
      <c r="AH501" s="13">
        <v>1.9</v>
      </c>
      <c r="AJ501" s="1" t="e">
        <f>(C501+#REF!)*#REF!</f>
        <v>#REF!</v>
      </c>
      <c r="AK501" s="3"/>
      <c r="AL501" s="3"/>
      <c r="AM501" s="3"/>
      <c r="AN501" s="3"/>
      <c r="AO501" s="3"/>
      <c r="AP501" s="3"/>
      <c r="AQ501" s="3"/>
      <c r="AR501" s="3"/>
    </row>
    <row r="502" spans="1:44" ht="15">
      <c r="A502" s="11">
        <v>498</v>
      </c>
      <c r="B502" s="41" t="s">
        <v>531</v>
      </c>
      <c r="C502" s="14">
        <v>12.84</v>
      </c>
      <c r="D502" s="14">
        <v>1.91</v>
      </c>
      <c r="E502" s="14">
        <v>0.34</v>
      </c>
      <c r="F502" s="14">
        <v>0</v>
      </c>
      <c r="G502" s="42">
        <v>0.58</v>
      </c>
      <c r="H502" s="14">
        <v>2.12</v>
      </c>
      <c r="I502" s="14">
        <v>0</v>
      </c>
      <c r="J502" s="14">
        <v>0.73</v>
      </c>
      <c r="K502" s="14">
        <v>0</v>
      </c>
      <c r="L502" s="14">
        <v>0.19</v>
      </c>
      <c r="M502" s="14">
        <v>0</v>
      </c>
      <c r="N502" s="14">
        <v>0.16</v>
      </c>
      <c r="O502" s="14">
        <v>0</v>
      </c>
      <c r="P502" s="14">
        <v>0</v>
      </c>
      <c r="Q502" s="14">
        <v>0.04</v>
      </c>
      <c r="R502" s="14">
        <v>0</v>
      </c>
      <c r="S502" s="14">
        <v>0</v>
      </c>
      <c r="T502" s="14">
        <v>0</v>
      </c>
      <c r="U502" s="14">
        <v>0.35</v>
      </c>
      <c r="V502" s="14">
        <f t="shared" si="26"/>
        <v>2.61</v>
      </c>
      <c r="W502" s="42">
        <v>2.03</v>
      </c>
      <c r="X502" s="14">
        <v>0</v>
      </c>
      <c r="Y502" s="14">
        <v>0.92</v>
      </c>
      <c r="Z502" s="14">
        <v>0.34</v>
      </c>
      <c r="AA502" s="14">
        <v>1.64</v>
      </c>
      <c r="AB502" s="14">
        <v>0</v>
      </c>
      <c r="AC502" s="14">
        <v>0</v>
      </c>
      <c r="AD502" s="14">
        <v>0</v>
      </c>
      <c r="AE502" s="15">
        <f>C502-(D502+E502+F502+H502+J502+L502+M502+N502+O502+P502+Q502+R502+S502+T502+U502+V502+Y502+Z502+AA502+AB502+I502+X502+AC502+K502+AD502)</f>
        <v>1.4900000000000002</v>
      </c>
      <c r="AF502" s="16" t="e">
        <f>#REF!+AE502</f>
        <v>#REF!</v>
      </c>
      <c r="AG502" s="17">
        <f>C502-SUM(D502:AE502)+G502+W502</f>
        <v>0</v>
      </c>
      <c r="AH502" s="13">
        <v>2.12</v>
      </c>
      <c r="AJ502" s="1" t="e">
        <f>(C502+#REF!)*#REF!</f>
        <v>#REF!</v>
      </c>
      <c r="AK502" s="3"/>
      <c r="AL502" s="3"/>
      <c r="AM502" s="3"/>
      <c r="AN502" s="3"/>
      <c r="AO502" s="3"/>
      <c r="AP502" s="3"/>
      <c r="AQ502" s="3"/>
      <c r="AR502" s="3"/>
    </row>
    <row r="503" spans="1:44" ht="15">
      <c r="A503" s="11">
        <v>499</v>
      </c>
      <c r="B503" s="41" t="s">
        <v>532</v>
      </c>
      <c r="C503" s="14">
        <v>11.37</v>
      </c>
      <c r="D503" s="14">
        <v>0</v>
      </c>
      <c r="E503" s="14">
        <v>0.34</v>
      </c>
      <c r="F503" s="14">
        <v>0</v>
      </c>
      <c r="G503" s="42">
        <v>0.58</v>
      </c>
      <c r="H503" s="14">
        <v>2.06</v>
      </c>
      <c r="I503" s="14">
        <v>0</v>
      </c>
      <c r="J503" s="14">
        <v>0.73</v>
      </c>
      <c r="K503" s="14">
        <v>0</v>
      </c>
      <c r="L503" s="14">
        <v>0.19</v>
      </c>
      <c r="M503" s="14">
        <v>0</v>
      </c>
      <c r="N503" s="14">
        <v>0.16</v>
      </c>
      <c r="O503" s="14">
        <v>0</v>
      </c>
      <c r="P503" s="14">
        <v>0</v>
      </c>
      <c r="Q503" s="14">
        <v>0.04</v>
      </c>
      <c r="R503" s="14">
        <v>0</v>
      </c>
      <c r="S503" s="14">
        <v>0</v>
      </c>
      <c r="T503" s="14">
        <v>0</v>
      </c>
      <c r="U503" s="14">
        <v>0.35</v>
      </c>
      <c r="V503" s="14">
        <f t="shared" si="26"/>
        <v>2.61</v>
      </c>
      <c r="W503" s="42">
        <v>2.03</v>
      </c>
      <c r="X503" s="14">
        <v>0</v>
      </c>
      <c r="Y503" s="14">
        <v>0.85</v>
      </c>
      <c r="Z503" s="14">
        <v>0.34</v>
      </c>
      <c r="AA503" s="14">
        <v>1.64</v>
      </c>
      <c r="AB503" s="14">
        <v>0</v>
      </c>
      <c r="AC503" s="14">
        <v>0</v>
      </c>
      <c r="AD503" s="14">
        <v>0</v>
      </c>
      <c r="AE503" s="15">
        <f>C503-(D503+E503+F503+H503+J503+L503+M503+N503+O503+P503+Q503+R503+S503+T503+U503+V503+Y503+Z503+AA503+AB503+I503+X503+AC503+K503+AD503)</f>
        <v>2.0599999999999987</v>
      </c>
      <c r="AF503" s="16" t="e">
        <f>#REF!+AE503</f>
        <v>#REF!</v>
      </c>
      <c r="AG503" s="17">
        <f>C503-SUM(D503:AE503)+G503+W503</f>
        <v>0</v>
      </c>
      <c r="AH503" s="13">
        <v>2.06</v>
      </c>
      <c r="AJ503" s="1" t="e">
        <f>(C503+#REF!)*#REF!</f>
        <v>#REF!</v>
      </c>
      <c r="AK503" s="3"/>
      <c r="AL503" s="3"/>
      <c r="AM503" s="3"/>
      <c r="AN503" s="3"/>
      <c r="AO503" s="3"/>
      <c r="AP503" s="3"/>
      <c r="AQ503" s="3"/>
      <c r="AR503" s="3"/>
    </row>
    <row r="504" spans="1:44" ht="15">
      <c r="A504" s="11">
        <v>500</v>
      </c>
      <c r="B504" s="41" t="s">
        <v>533</v>
      </c>
      <c r="C504" s="14">
        <v>11.4</v>
      </c>
      <c r="D504" s="14">
        <v>0</v>
      </c>
      <c r="E504" s="14">
        <v>0.34</v>
      </c>
      <c r="F504" s="14">
        <v>0</v>
      </c>
      <c r="G504" s="42">
        <v>0.58</v>
      </c>
      <c r="H504" s="14">
        <v>2.09</v>
      </c>
      <c r="I504" s="14">
        <v>0</v>
      </c>
      <c r="J504" s="14">
        <v>0.73</v>
      </c>
      <c r="K504" s="14">
        <v>0</v>
      </c>
      <c r="L504" s="14">
        <v>0.19</v>
      </c>
      <c r="M504" s="14">
        <v>0.54</v>
      </c>
      <c r="N504" s="14">
        <v>0.16</v>
      </c>
      <c r="O504" s="14">
        <v>0</v>
      </c>
      <c r="P504" s="14">
        <v>0</v>
      </c>
      <c r="Q504" s="14">
        <v>0.04</v>
      </c>
      <c r="R504" s="14">
        <v>0</v>
      </c>
      <c r="S504" s="14">
        <v>0</v>
      </c>
      <c r="T504" s="14">
        <v>0</v>
      </c>
      <c r="U504" s="14">
        <v>0.35</v>
      </c>
      <c r="V504" s="14">
        <f t="shared" si="26"/>
        <v>2.61</v>
      </c>
      <c r="W504" s="42">
        <v>2.03</v>
      </c>
      <c r="X504" s="14">
        <v>0</v>
      </c>
      <c r="Y504" s="14">
        <v>0.85</v>
      </c>
      <c r="Z504" s="14">
        <v>0.34</v>
      </c>
      <c r="AA504" s="14">
        <v>1.16</v>
      </c>
      <c r="AB504" s="14">
        <v>0</v>
      </c>
      <c r="AC504" s="14">
        <v>0</v>
      </c>
      <c r="AD504" s="14">
        <v>0</v>
      </c>
      <c r="AE504" s="15">
        <f>C504-(D504+E504+F504+H504+J504+L504+M504+N504+O504+P504+Q504+R504+S504+T504+U504+V504+Y504+Z504+AA504+AB504+I504+X504+AC504+K504+AD504)</f>
        <v>2.0000000000000018</v>
      </c>
      <c r="AF504" s="16" t="e">
        <f>#REF!+AE504</f>
        <v>#REF!</v>
      </c>
      <c r="AG504" s="17">
        <f>C504-SUM(D504:AE504)+G504+W504</f>
        <v>0</v>
      </c>
      <c r="AH504" s="13">
        <v>2.09</v>
      </c>
      <c r="AJ504" s="1" t="e">
        <f>(C504+#REF!)*#REF!</f>
        <v>#REF!</v>
      </c>
      <c r="AK504" s="3"/>
      <c r="AL504" s="3"/>
      <c r="AM504" s="3"/>
      <c r="AN504" s="3"/>
      <c r="AO504" s="3"/>
      <c r="AP504" s="3"/>
      <c r="AQ504" s="3"/>
      <c r="AR504" s="3"/>
    </row>
    <row r="505" spans="1:44" ht="15.75" customHeight="1">
      <c r="A505" s="11">
        <v>501</v>
      </c>
      <c r="B505" s="41" t="s">
        <v>534</v>
      </c>
      <c r="C505" s="14">
        <v>11.51</v>
      </c>
      <c r="D505" s="14">
        <v>0</v>
      </c>
      <c r="E505" s="14">
        <v>0.34</v>
      </c>
      <c r="F505" s="14">
        <v>0</v>
      </c>
      <c r="G505" s="42">
        <v>0.58</v>
      </c>
      <c r="H505" s="14">
        <v>2.2</v>
      </c>
      <c r="I505" s="14">
        <v>0</v>
      </c>
      <c r="J505" s="14">
        <v>0.73</v>
      </c>
      <c r="K505" s="14">
        <v>0</v>
      </c>
      <c r="L505" s="14">
        <v>0.19</v>
      </c>
      <c r="M505" s="14">
        <v>0.54</v>
      </c>
      <c r="N505" s="14">
        <v>0.16</v>
      </c>
      <c r="O505" s="14">
        <v>0</v>
      </c>
      <c r="P505" s="14">
        <v>0</v>
      </c>
      <c r="Q505" s="14">
        <v>0.04</v>
      </c>
      <c r="R505" s="14">
        <v>0</v>
      </c>
      <c r="S505" s="14">
        <v>0</v>
      </c>
      <c r="T505" s="14">
        <v>0</v>
      </c>
      <c r="U505" s="14">
        <v>0.35</v>
      </c>
      <c r="V505" s="14">
        <f t="shared" si="26"/>
        <v>2.61</v>
      </c>
      <c r="W505" s="42">
        <v>2.03</v>
      </c>
      <c r="X505" s="14">
        <v>0</v>
      </c>
      <c r="Y505" s="14">
        <v>0.85</v>
      </c>
      <c r="Z505" s="14">
        <v>0.34</v>
      </c>
      <c r="AA505" s="23">
        <v>1.16</v>
      </c>
      <c r="AB505" s="14">
        <v>0</v>
      </c>
      <c r="AC505" s="14">
        <v>0</v>
      </c>
      <c r="AD505" s="14">
        <v>0</v>
      </c>
      <c r="AE505" s="15">
        <f>C505-(D505+E505+F505+H505+J505+L505+M505+N505+O505+P505+Q505+R505+S505+T505+U505+V505+Y505+Z505+AA505+AB505+I505+X505+AC505+K505+AD505)</f>
        <v>2</v>
      </c>
      <c r="AF505" s="16" t="e">
        <f>#REF!+AE505</f>
        <v>#REF!</v>
      </c>
      <c r="AG505" s="17">
        <f>C505-SUM(D505:AE505)+G505+W505</f>
        <v>0</v>
      </c>
      <c r="AH505" s="13">
        <v>2.2</v>
      </c>
      <c r="AJ505" s="1" t="e">
        <f>(C505+#REF!)*#REF!</f>
        <v>#REF!</v>
      </c>
      <c r="AK505" s="3"/>
      <c r="AL505" s="3"/>
      <c r="AM505" s="3"/>
      <c r="AN505" s="3"/>
      <c r="AO505" s="3"/>
      <c r="AP505" s="3"/>
      <c r="AQ505" s="3"/>
      <c r="AR505" s="3"/>
    </row>
    <row r="506" spans="1:44" ht="15">
      <c r="A506" s="11">
        <v>502</v>
      </c>
      <c r="B506" s="41" t="s">
        <v>535</v>
      </c>
      <c r="C506" s="14">
        <v>11.47</v>
      </c>
      <c r="D506" s="14">
        <v>0</v>
      </c>
      <c r="E506" s="14">
        <v>0.34</v>
      </c>
      <c r="F506" s="14">
        <v>0</v>
      </c>
      <c r="G506" s="42">
        <v>0.58</v>
      </c>
      <c r="H506" s="14">
        <v>2.16</v>
      </c>
      <c r="I506" s="14">
        <v>0</v>
      </c>
      <c r="J506" s="14">
        <v>0.73</v>
      </c>
      <c r="K506" s="14">
        <v>0</v>
      </c>
      <c r="L506" s="14">
        <v>0.19</v>
      </c>
      <c r="M506" s="14">
        <v>0</v>
      </c>
      <c r="N506" s="14">
        <v>0.16</v>
      </c>
      <c r="O506" s="14">
        <v>0</v>
      </c>
      <c r="P506" s="14">
        <v>0</v>
      </c>
      <c r="Q506" s="14">
        <v>0.04</v>
      </c>
      <c r="R506" s="14">
        <v>0</v>
      </c>
      <c r="S506" s="14">
        <v>0</v>
      </c>
      <c r="T506" s="14">
        <v>0</v>
      </c>
      <c r="U506" s="14">
        <v>0.35</v>
      </c>
      <c r="V506" s="14">
        <f t="shared" si="26"/>
        <v>2.61</v>
      </c>
      <c r="W506" s="42">
        <v>2.03</v>
      </c>
      <c r="X506" s="14">
        <v>0</v>
      </c>
      <c r="Y506" s="14">
        <v>0.85</v>
      </c>
      <c r="Z506" s="14">
        <v>0.34</v>
      </c>
      <c r="AA506" s="14">
        <v>1.64</v>
      </c>
      <c r="AB506" s="14">
        <v>0</v>
      </c>
      <c r="AC506" s="14">
        <v>0</v>
      </c>
      <c r="AD506" s="14">
        <v>0</v>
      </c>
      <c r="AE506" s="15">
        <f>C506-(D506+E506+F506+H506+J506+L506+M506+N506+O506+P506+Q506+R506+S506+T506+U506+V506+Y506+Z506+AA506+AB506+I506+X506+AC506+K506+AD506)</f>
        <v>2.0600000000000005</v>
      </c>
      <c r="AF506" s="16" t="e">
        <f>#REF!+AE506</f>
        <v>#REF!</v>
      </c>
      <c r="AG506" s="17">
        <f>C506-SUM(D506:AE506)+G506+W506</f>
        <v>0</v>
      </c>
      <c r="AH506" s="13">
        <v>2.16</v>
      </c>
      <c r="AJ506" s="1" t="e">
        <f>(C506+#REF!)*#REF!</f>
        <v>#REF!</v>
      </c>
      <c r="AK506" s="3"/>
      <c r="AL506" s="3"/>
      <c r="AM506" s="3"/>
      <c r="AN506" s="3"/>
      <c r="AO506" s="3"/>
      <c r="AP506" s="3"/>
      <c r="AQ506" s="3"/>
      <c r="AR506" s="3"/>
    </row>
    <row r="507" spans="1:36" s="1" customFormat="1" ht="15">
      <c r="A507" s="11">
        <v>503</v>
      </c>
      <c r="B507" s="41" t="s">
        <v>536</v>
      </c>
      <c r="C507" s="14">
        <v>11.22</v>
      </c>
      <c r="D507" s="14">
        <v>0</v>
      </c>
      <c r="E507" s="14">
        <v>0.34</v>
      </c>
      <c r="F507" s="14">
        <v>0</v>
      </c>
      <c r="G507" s="42">
        <v>0.58</v>
      </c>
      <c r="H507" s="14">
        <f>AH507-AH507*2%</f>
        <v>3.6260000000000003</v>
      </c>
      <c r="I507" s="14">
        <v>0.07</v>
      </c>
      <c r="J507" s="14">
        <v>0.75</v>
      </c>
      <c r="K507" s="14">
        <v>0</v>
      </c>
      <c r="L507" s="14">
        <v>0.19</v>
      </c>
      <c r="M507" s="14">
        <v>0</v>
      </c>
      <c r="N507" s="14">
        <v>0.16</v>
      </c>
      <c r="O507" s="14">
        <v>0</v>
      </c>
      <c r="P507" s="14">
        <v>0.1</v>
      </c>
      <c r="Q507" s="14">
        <v>0.04</v>
      </c>
      <c r="R507" s="14">
        <v>0</v>
      </c>
      <c r="S507" s="14">
        <v>0</v>
      </c>
      <c r="T507" s="14">
        <v>0</v>
      </c>
      <c r="U507" s="14">
        <v>0.43</v>
      </c>
      <c r="V507" s="14">
        <f t="shared" si="26"/>
        <v>2.61</v>
      </c>
      <c r="W507" s="42">
        <v>2.03</v>
      </c>
      <c r="X507" s="14">
        <v>0</v>
      </c>
      <c r="Y507" s="14">
        <v>0.92</v>
      </c>
      <c r="Z507" s="14">
        <v>0.34</v>
      </c>
      <c r="AA507" s="14">
        <v>1.64</v>
      </c>
      <c r="AB507" s="14">
        <v>0</v>
      </c>
      <c r="AC507" s="14">
        <v>0</v>
      </c>
      <c r="AD507" s="14">
        <v>0</v>
      </c>
      <c r="AE507" s="15">
        <f>C507-(D507+E507+F507+H507+J507+L507+M507+N507+O507+P507+Q507+R507+S507+T507+U507+V507+Y507+Z507+AA507+AB507+I507+X507+AC507+K507+AD507)</f>
        <v>0.0039999999999995595</v>
      </c>
      <c r="AF507" s="16" t="e">
        <f>#REF!+AE507</f>
        <v>#REF!</v>
      </c>
      <c r="AG507" s="17">
        <f>C507-SUM(D507:AE507)+G507+W507</f>
        <v>0</v>
      </c>
      <c r="AH507" s="13">
        <v>3.7</v>
      </c>
      <c r="AJ507" s="1" t="e">
        <f>(C507+#REF!)*#REF!</f>
        <v>#REF!</v>
      </c>
    </row>
    <row r="508" spans="1:44" ht="15">
      <c r="A508" s="11">
        <v>504</v>
      </c>
      <c r="B508" s="41" t="s">
        <v>537</v>
      </c>
      <c r="C508" s="14">
        <v>11.46</v>
      </c>
      <c r="D508" s="14">
        <v>0</v>
      </c>
      <c r="E508" s="14">
        <v>0.34</v>
      </c>
      <c r="F508" s="14">
        <v>0</v>
      </c>
      <c r="G508" s="42">
        <v>0.58</v>
      </c>
      <c r="H508" s="14">
        <v>2.15</v>
      </c>
      <c r="I508" s="14">
        <v>0</v>
      </c>
      <c r="J508" s="14">
        <v>0.73</v>
      </c>
      <c r="K508" s="14">
        <v>0</v>
      </c>
      <c r="L508" s="14">
        <v>0.19</v>
      </c>
      <c r="M508" s="14">
        <v>0</v>
      </c>
      <c r="N508" s="14">
        <v>0.16</v>
      </c>
      <c r="O508" s="14">
        <v>0</v>
      </c>
      <c r="P508" s="14">
        <v>0</v>
      </c>
      <c r="Q508" s="14">
        <v>0.04</v>
      </c>
      <c r="R508" s="14">
        <v>0</v>
      </c>
      <c r="S508" s="14">
        <v>0</v>
      </c>
      <c r="T508" s="14">
        <v>0</v>
      </c>
      <c r="U508" s="14">
        <v>0.35</v>
      </c>
      <c r="V508" s="14">
        <f t="shared" si="26"/>
        <v>2.61</v>
      </c>
      <c r="W508" s="42">
        <v>2.03</v>
      </c>
      <c r="X508" s="14">
        <v>0</v>
      </c>
      <c r="Y508" s="14">
        <v>0.85</v>
      </c>
      <c r="Z508" s="14">
        <v>0.34</v>
      </c>
      <c r="AA508" s="14">
        <v>1.64</v>
      </c>
      <c r="AB508" s="14">
        <v>0</v>
      </c>
      <c r="AC508" s="14">
        <v>0</v>
      </c>
      <c r="AD508" s="14">
        <v>0</v>
      </c>
      <c r="AE508" s="15">
        <f>C508-(D508+E508+F508+H508+J508+L508+M508+N508+O508+P508+Q508+R508+S508+T508+U508+V508+Y508+Z508+AA508+AB508+I508+X508+AC508+K508+AD508)</f>
        <v>2.0600000000000005</v>
      </c>
      <c r="AF508" s="16" t="e">
        <f>#REF!+AE508</f>
        <v>#REF!</v>
      </c>
      <c r="AG508" s="17">
        <f>C508-SUM(D508:AE508)+G508+W508</f>
        <v>0</v>
      </c>
      <c r="AH508" s="13">
        <v>2.15</v>
      </c>
      <c r="AJ508" s="1" t="e">
        <f>(C508+#REF!)*#REF!</f>
        <v>#REF!</v>
      </c>
      <c r="AK508" s="3"/>
      <c r="AL508" s="3"/>
      <c r="AM508" s="3"/>
      <c r="AN508" s="3"/>
      <c r="AO508" s="3"/>
      <c r="AP508" s="3"/>
      <c r="AQ508" s="3"/>
      <c r="AR508" s="3"/>
    </row>
    <row r="509" spans="1:44" ht="15">
      <c r="A509" s="11">
        <v>505</v>
      </c>
      <c r="B509" s="41" t="s">
        <v>538</v>
      </c>
      <c r="C509" s="14">
        <v>11.45</v>
      </c>
      <c r="D509" s="14">
        <v>0</v>
      </c>
      <c r="E509" s="14">
        <v>0.34</v>
      </c>
      <c r="F509" s="14">
        <v>0</v>
      </c>
      <c r="G509" s="42">
        <v>0.58</v>
      </c>
      <c r="H509" s="14">
        <v>2.14</v>
      </c>
      <c r="I509" s="14">
        <v>0</v>
      </c>
      <c r="J509" s="14">
        <v>0.73</v>
      </c>
      <c r="K509" s="14">
        <v>0</v>
      </c>
      <c r="L509" s="14">
        <v>0.19</v>
      </c>
      <c r="M509" s="14">
        <v>0</v>
      </c>
      <c r="N509" s="14">
        <v>0.16</v>
      </c>
      <c r="O509" s="14">
        <v>0</v>
      </c>
      <c r="P509" s="14">
        <v>0</v>
      </c>
      <c r="Q509" s="14">
        <v>0.04</v>
      </c>
      <c r="R509" s="14">
        <v>0</v>
      </c>
      <c r="S509" s="14">
        <v>0</v>
      </c>
      <c r="T509" s="14">
        <v>0</v>
      </c>
      <c r="U509" s="14">
        <v>0.35</v>
      </c>
      <c r="V509" s="14">
        <f t="shared" si="26"/>
        <v>2.61</v>
      </c>
      <c r="W509" s="42">
        <v>2.03</v>
      </c>
      <c r="X509" s="14">
        <v>0</v>
      </c>
      <c r="Y509" s="14">
        <v>0.85</v>
      </c>
      <c r="Z509" s="14">
        <v>0.34</v>
      </c>
      <c r="AA509" s="14">
        <v>1.64</v>
      </c>
      <c r="AB509" s="14">
        <v>0</v>
      </c>
      <c r="AC509" s="14">
        <v>0</v>
      </c>
      <c r="AD509" s="14">
        <v>0</v>
      </c>
      <c r="AE509" s="15">
        <f>C509-(D509+E509+F509+H509+J509+L509+M509+N509+O509+P509+Q509+R509+S509+T509+U509+V509+Y509+Z509+AA509+AB509+I509+X509+AC509+K509+AD509)</f>
        <v>2.0599999999999987</v>
      </c>
      <c r="AF509" s="16" t="e">
        <f>#REF!+AE509</f>
        <v>#REF!</v>
      </c>
      <c r="AG509" s="17">
        <f>C509-SUM(D509:AE509)+G509+W509</f>
        <v>0</v>
      </c>
      <c r="AH509" s="13">
        <v>2.14</v>
      </c>
      <c r="AJ509" s="1" t="e">
        <f>(C509+#REF!)*#REF!</f>
        <v>#REF!</v>
      </c>
      <c r="AK509" s="3"/>
      <c r="AL509" s="3"/>
      <c r="AM509" s="3"/>
      <c r="AN509" s="3"/>
      <c r="AO509" s="3"/>
      <c r="AP509" s="3"/>
      <c r="AQ509" s="3"/>
      <c r="AR509" s="3"/>
    </row>
    <row r="510" spans="1:44" ht="15">
      <c r="A510" s="11">
        <v>506</v>
      </c>
      <c r="B510" s="41" t="s">
        <v>539</v>
      </c>
      <c r="C510" s="14">
        <v>11.72</v>
      </c>
      <c r="D510" s="14">
        <v>0</v>
      </c>
      <c r="E510" s="14">
        <f>0.34</f>
        <v>0.34</v>
      </c>
      <c r="F510" s="14">
        <v>0</v>
      </c>
      <c r="G510" s="42">
        <v>0.58</v>
      </c>
      <c r="H510" s="14">
        <v>2.08</v>
      </c>
      <c r="I510" s="14">
        <v>0</v>
      </c>
      <c r="J510" s="14">
        <v>0.73</v>
      </c>
      <c r="K510" s="14">
        <v>0.33</v>
      </c>
      <c r="L510" s="14">
        <v>0.19</v>
      </c>
      <c r="M510" s="14">
        <v>0</v>
      </c>
      <c r="N510" s="14">
        <v>0.16</v>
      </c>
      <c r="O510" s="14">
        <v>0</v>
      </c>
      <c r="P510" s="14">
        <v>0</v>
      </c>
      <c r="Q510" s="14">
        <v>0.04</v>
      </c>
      <c r="R510" s="14">
        <v>0</v>
      </c>
      <c r="S510" s="14">
        <v>0</v>
      </c>
      <c r="T510" s="14">
        <v>0</v>
      </c>
      <c r="U510" s="14">
        <v>0.35</v>
      </c>
      <c r="V510" s="14">
        <f t="shared" si="26"/>
        <v>2.61</v>
      </c>
      <c r="W510" s="42">
        <v>2.03</v>
      </c>
      <c r="X510" s="14">
        <v>0</v>
      </c>
      <c r="Y510" s="14">
        <v>0.85</v>
      </c>
      <c r="Z510" s="14">
        <v>0.34</v>
      </c>
      <c r="AA510" s="14">
        <v>1.64</v>
      </c>
      <c r="AB510" s="14">
        <v>0</v>
      </c>
      <c r="AC510" s="14">
        <v>0</v>
      </c>
      <c r="AD510" s="14">
        <v>0</v>
      </c>
      <c r="AE510" s="15">
        <f>C510-(D510+E510+F510+H510+J510+L510+M510+N510+O510+P510+Q510+R510+S510+T510+U510+V510+Y510+Z510+AA510+AB510+I510+X510+AC510+K510+AD510)</f>
        <v>2.0600000000000005</v>
      </c>
      <c r="AF510" s="16" t="e">
        <f>#REF!+AE510</f>
        <v>#REF!</v>
      </c>
      <c r="AG510" s="17">
        <f>C510-SUM(D510:AE510)+G510+W510</f>
        <v>0</v>
      </c>
      <c r="AH510" s="13">
        <v>2.08</v>
      </c>
      <c r="AJ510" s="1" t="e">
        <f>(C510+#REF!)*#REF!</f>
        <v>#REF!</v>
      </c>
      <c r="AK510" s="3"/>
      <c r="AL510" s="3"/>
      <c r="AM510" s="3"/>
      <c r="AN510" s="3"/>
      <c r="AO510" s="3"/>
      <c r="AP510" s="3"/>
      <c r="AQ510" s="3"/>
      <c r="AR510" s="3"/>
    </row>
    <row r="511" spans="1:44" s="19" customFormat="1" ht="15">
      <c r="A511" s="28"/>
      <c r="B511" s="29"/>
      <c r="C511" s="28"/>
      <c r="D511" s="30"/>
      <c r="E511" s="30"/>
      <c r="F511" s="30"/>
      <c r="G511" s="31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1"/>
      <c r="X511" s="32"/>
      <c r="Y511" s="32"/>
      <c r="Z511" s="32"/>
      <c r="AA511" s="32"/>
      <c r="AB511" s="32"/>
      <c r="AC511" s="32"/>
      <c r="AD511" s="32"/>
      <c r="AE511" s="32"/>
      <c r="AF511" s="33"/>
      <c r="AG511" s="2"/>
      <c r="AH511" s="32"/>
      <c r="AI511" s="2"/>
      <c r="AJ511" s="2" t="e">
        <f>SUM(AJ3:AJ510)</f>
        <v>#REF!</v>
      </c>
      <c r="AK511" s="2"/>
      <c r="AL511" s="2"/>
      <c r="AM511" s="2"/>
      <c r="AN511" s="2"/>
      <c r="AO511" s="2"/>
      <c r="AP511" s="2"/>
      <c r="AQ511" s="2"/>
      <c r="AR511" s="2"/>
    </row>
    <row r="514" spans="26:29" ht="15">
      <c r="Z514" s="46"/>
      <c r="AA514" s="46"/>
      <c r="AB514" s="46"/>
      <c r="AC514" s="46"/>
    </row>
  </sheetData>
  <sheetProtection selectLockedCells="1" selectUnlockedCells="1"/>
  <mergeCells count="3">
    <mergeCell ref="Z514:AC514"/>
    <mergeCell ref="A1:AF1"/>
    <mergeCell ref="A316:A31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2015-06-05T13:11:04Z</dcterms:modified>
  <cp:category/>
  <cp:version/>
  <cp:contentType/>
  <cp:contentStatus/>
</cp:coreProperties>
</file>